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расходы 2013" sheetId="1" r:id="rId1"/>
  </sheets>
  <definedNames/>
  <calcPr fullCalcOnLoad="1"/>
</workbook>
</file>

<file path=xl/sharedStrings.xml><?xml version="1.0" encoding="utf-8"?>
<sst xmlns="http://schemas.openxmlformats.org/spreadsheetml/2006/main" count="413" uniqueCount="137">
  <si>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</si>
  <si>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</si>
  <si>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</si>
  <si>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</si>
  <si>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 23 января 2013 года     №  1/59</t>
  </si>
  <si>
    <t>Расходы бюджета  городского поселения Краснозаводск Сергиево-Посадского муниципального района Московской области на 2013 год по разделам, подразделам, целевым статьям и видам расходов бюджетов</t>
  </si>
  <si>
    <t>Наименование</t>
  </si>
  <si>
    <t>Р</t>
  </si>
  <si>
    <t>ПР</t>
  </si>
  <si>
    <t>ЦСР</t>
  </si>
  <si>
    <t>ВР</t>
  </si>
  <si>
    <t>Сумма</t>
  </si>
  <si>
    <t>Общегосударственные вопросы</t>
  </si>
  <si>
    <t>01</t>
  </si>
  <si>
    <t>00</t>
  </si>
  <si>
    <t xml:space="preserve">Функционирование высшего должностного лица  органа местного самоуправления  </t>
  </si>
  <si>
    <t>02</t>
  </si>
  <si>
    <t>Руководство и управление в сфере установленных функций</t>
  </si>
  <si>
    <t xml:space="preserve">002 00 00 </t>
  </si>
  <si>
    <t>Глава муниципального образования</t>
  </si>
  <si>
    <t xml:space="preserve">002 03 00 </t>
  </si>
  <si>
    <t>Фонд оплаты труда и страховые взносы</t>
  </si>
  <si>
    <t>121</t>
  </si>
  <si>
    <t>Функционирование законодательных (представительных) органов  местного самоуправления</t>
  </si>
  <si>
    <t>03</t>
  </si>
  <si>
    <t>Центральный аппарат</t>
  </si>
  <si>
    <t xml:space="preserve">002 04 00 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</si>
  <si>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</si>
  <si>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</si>
  <si>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</si>
  <si>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</si>
  <si>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Функционирование местных администраций</t>
  </si>
  <si>
    <t>04</t>
  </si>
  <si>
    <t>Уплата налога на имущество организаций и земельного налога</t>
  </si>
  <si>
    <t>851</t>
  </si>
  <si>
    <t xml:space="preserve">Уплата прочих налогов, сборов и иных платежей 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</si>
  <si>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</si>
  <si>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</si>
  <si>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</si>
  <si>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</si>
  <si>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</si>
  <si>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Главы муниципального образования</t>
  </si>
  <si>
    <t>0200003</t>
  </si>
  <si>
    <t>Резервные фонды</t>
  </si>
  <si>
    <t>11</t>
  </si>
  <si>
    <t>070 05 00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</si>
  <si>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</si>
  <si>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</si>
  <si>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</si>
  <si>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</si>
  <si>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</si>
  <si>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</si>
  <si>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092 03 05</t>
  </si>
  <si>
    <t>Национальная оборона</t>
  </si>
  <si>
    <t xml:space="preserve">Мобилизационная и вневойсковая подготовка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</si>
  <si>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</si>
  <si>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</si>
  <si>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</si>
  <si>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Осуществление полномочий органов местного самоуправления</t>
  </si>
  <si>
    <t>120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</si>
  <si>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</si>
  <si>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</si>
  <si>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</si>
  <si>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</si>
  <si>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</si>
  <si>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</si>
  <si>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</si>
  <si>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гражданской обороне</t>
  </si>
  <si>
    <t>219 00 00</t>
  </si>
  <si>
    <t xml:space="preserve">Подготовка населения и организаций к действиям в чрезвычайной ситуации в мирное и военное время </t>
  </si>
  <si>
    <t>219 01 00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</si>
  <si>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</si>
  <si>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</si>
  <si>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</si>
  <si>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</si>
  <si>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247 01 00</t>
  </si>
  <si>
    <t>Национальная экономика</t>
  </si>
  <si>
    <t>Дорожное хозяйство</t>
  </si>
  <si>
    <t>315 00 00</t>
  </si>
  <si>
    <t>Отдельные мероприятия в области дорожного хозяства</t>
  </si>
  <si>
    <t>315 02 03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</si>
  <si>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</si>
  <si>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</si>
  <si>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</si>
  <si>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</si>
  <si>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</si>
  <si>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</si>
  <si>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</si>
  <si>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</si>
  <si>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</si>
  <si>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</si>
  <si>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</si>
  <si>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</si>
  <si>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</si>
  <si>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</si>
  <si>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</si>
  <si>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</si>
  <si>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</si>
  <si>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</si>
  <si>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</si>
  <si>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</si>
  <si>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</si>
  <si>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</si>
  <si>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</si>
  <si>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</t>
  </si>
  <si>
    <t>08</t>
  </si>
  <si>
    <t>Культура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</si>
  <si>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</si>
  <si>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</si>
  <si>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</si>
  <si>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</si>
  <si>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</si>
  <si>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</si>
  <si>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Субсидия на выполнение муниципального задания бюджетным учреждением</t>
  </si>
  <si>
    <t>Субсидия  бюджетным учреждениям на иные цели</t>
  </si>
  <si>
    <t>612</t>
  </si>
  <si>
    <t>Библиотеки</t>
  </si>
  <si>
    <t>442 00 00</t>
  </si>
  <si>
    <t>442 99 90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</si>
  <si>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</si>
  <si>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</si>
  <si>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</si>
  <si>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</si>
  <si>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образований</t>
  </si>
  <si>
    <t>Специальные расходы</t>
  </si>
  <si>
    <t>360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</si>
  <si>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</si>
  <si>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</si>
  <si>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</si>
  <si>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482 99 00</t>
  </si>
  <si>
    <t>611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</si>
  <si>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</si>
  <si>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</si>
  <si>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</si>
  <si>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</si>
  <si>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 xml:space="preserve">                                                                   Приложение № 1</t>
  </si>
  <si>
    <t xml:space="preserve">                                                                  от 13 июня 2013  г.     № 7/66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</si>
</sst>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6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56" applyFont="1" applyFill="1" applyAlignment="1">
      <alignment horizontal="left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vertical="top" wrapText="1"/>
      <protection/>
    </xf>
    <xf numFmtId="49" fontId="24" fillId="0" borderId="10" xfId="54" applyNumberFormat="1" applyFont="1" applyFill="1" applyBorder="1" applyAlignment="1">
      <alignment horizontal="center" wrapText="1"/>
      <protection/>
    </xf>
    <xf numFmtId="164" fontId="24" fillId="0" borderId="10" xfId="54" applyNumberFormat="1" applyFont="1" applyFill="1" applyBorder="1" applyAlignment="1">
      <alignment horizontal="right"/>
      <protection/>
    </xf>
    <xf numFmtId="0" fontId="23" fillId="0" borderId="10" xfId="54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164" fontId="23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 horizontal="center"/>
      <protection/>
    </xf>
    <xf numFmtId="164" fontId="23" fillId="0" borderId="10" xfId="54" applyNumberFormat="1" applyFont="1" applyFill="1" applyBorder="1" applyAlignment="1">
      <alignment horizontal="right"/>
      <protection/>
    </xf>
    <xf numFmtId="0" fontId="25" fillId="0" borderId="0" xfId="55" applyFont="1" applyFill="1" applyBorder="1" applyAlignment="1">
      <alignment horizontal="left" wrapText="1"/>
      <protection/>
    </xf>
    <xf numFmtId="165" fontId="23" fillId="0" borderId="0" xfId="55" applyNumberFormat="1" applyFont="1" applyFill="1" applyBorder="1" applyAlignment="1">
      <alignment horizontal="right"/>
      <protection/>
    </xf>
    <xf numFmtId="164" fontId="24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 wrapText="1"/>
      <protection/>
    </xf>
    <xf numFmtId="164" fontId="23" fillId="0" borderId="10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164" fontId="23" fillId="0" borderId="11" xfId="54" applyNumberFormat="1" applyFont="1" applyFill="1" applyBorder="1" applyAlignment="1">
      <alignment wrapText="1"/>
      <protection/>
    </xf>
    <xf numFmtId="49" fontId="23" fillId="0" borderId="12" xfId="56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4" fillId="0" borderId="11" xfId="54" applyNumberFormat="1" applyFont="1" applyFill="1" applyBorder="1" applyAlignment="1">
      <alignment wrapText="1"/>
      <protection/>
    </xf>
    <xf numFmtId="164" fontId="24" fillId="0" borderId="13" xfId="54" applyNumberFormat="1" applyFont="1" applyFill="1" applyBorder="1" applyAlignment="1">
      <alignment wrapText="1"/>
      <protection/>
    </xf>
    <xf numFmtId="0" fontId="24" fillId="0" borderId="14" xfId="54" applyFont="1" applyFill="1" applyBorder="1" applyAlignment="1">
      <alignment vertical="top" wrapText="1"/>
      <protection/>
    </xf>
    <xf numFmtId="49" fontId="24" fillId="0" borderId="14" xfId="54" applyNumberFormat="1" applyFont="1" applyFill="1" applyBorder="1">
      <alignment/>
      <protection/>
    </xf>
    <xf numFmtId="49" fontId="24" fillId="0" borderId="15" xfId="54" applyNumberFormat="1" applyFont="1" applyFill="1" applyBorder="1">
      <alignment/>
      <protection/>
    </xf>
    <xf numFmtId="164" fontId="24" fillId="0" borderId="14" xfId="54" applyNumberFormat="1" applyFont="1" applyFill="1" applyBorder="1" applyAlignment="1">
      <alignment horizontal="right" wrapText="1"/>
      <protection/>
    </xf>
    <xf numFmtId="0" fontId="23" fillId="0" borderId="0" xfId="0" applyFont="1" applyFill="1" applyAlignment="1">
      <alignment vertical="top"/>
    </xf>
    <xf numFmtId="49" fontId="24" fillId="0" borderId="0" xfId="56" applyNumberFormat="1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. 2  расходы 2012 №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">
      <selection activeCell="A5" sqref="A5"/>
    </sheetView>
  </sheetViews>
  <sheetFormatPr defaultColWidth="9.140625" defaultRowHeight="12"/>
  <cols>
    <col min="1" max="1" width="58.28125" style="2" customWidth="1"/>
    <col min="2" max="3" width="5.28125" style="2" customWidth="1"/>
    <col min="4" max="4" width="13.140625" style="2" customWidth="1"/>
    <col min="5" max="5" width="6.28125" style="2" customWidth="1"/>
    <col min="6" max="6" width="11.7109375" style="2" customWidth="1"/>
    <col min="7" max="11" width="9.140625" style="3" customWidth="1"/>
    <col min="12" max="16384" width="9.140625" style="2" customWidth="1"/>
  </cols>
  <sheetData>
    <row r="1" spans="1:6" ht="15">
      <c r="A1" s="1" t="s">
        <v>135</v>
      </c>
      <c r="B1" s="1"/>
      <c r="D1" s="1"/>
      <c r="E1" s="1"/>
      <c r="F1" s="1"/>
    </row>
    <row r="2" spans="1:6" ht="15">
      <c r="A2" s="1" t="s">
        <v>1</v>
      </c>
      <c r="B2" s="1"/>
      <c r="D2" s="1"/>
      <c r="E2" s="1"/>
      <c r="F2" s="1"/>
    </row>
    <row r="3" spans="1:6" ht="15">
      <c r="A3" s="1" t="s">
        <v>2</v>
      </c>
      <c r="B3" s="1"/>
      <c r="D3" s="1"/>
      <c r="E3" s="1"/>
      <c r="F3" s="1"/>
    </row>
    <row r="4" spans="1:6" ht="15">
      <c r="A4" s="1" t="s">
        <v>3</v>
      </c>
      <c r="B4" s="1"/>
      <c r="D4" s="1"/>
      <c r="E4" s="1"/>
      <c r="F4" s="1"/>
    </row>
    <row r="5" spans="1:6" ht="15">
      <c r="A5" s="1" t="s">
        <v>136</v>
      </c>
      <c r="B5" s="1"/>
      <c r="D5" s="1"/>
      <c r="E5" s="1"/>
      <c r="F5" s="1"/>
    </row>
    <row r="7" spans="1:6" ht="15">
      <c r="A7" s="1" t="s">
        <v>0</v>
      </c>
      <c r="B7" s="1"/>
      <c r="D7" s="1"/>
      <c r="E7" s="1"/>
      <c r="F7" s="1"/>
    </row>
    <row r="8" spans="1:6" ht="15">
      <c r="A8" s="1" t="s">
        <v>1</v>
      </c>
      <c r="B8" s="1"/>
      <c r="D8" s="1"/>
      <c r="E8" s="1"/>
      <c r="F8" s="1"/>
    </row>
    <row r="9" spans="1:6" ht="15">
      <c r="A9" s="1" t="s">
        <v>2</v>
      </c>
      <c r="B9" s="1"/>
      <c r="D9" s="1"/>
      <c r="E9" s="1"/>
      <c r="F9" s="1"/>
    </row>
    <row r="10" spans="1:6" ht="15">
      <c r="A10" s="1" t="s">
        <v>3</v>
      </c>
      <c r="B10" s="1"/>
      <c r="D10" s="1"/>
      <c r="E10" s="1"/>
      <c r="F10" s="1"/>
    </row>
    <row r="11" spans="1:6" ht="15">
      <c r="A11" s="1" t="s">
        <v>4</v>
      </c>
      <c r="B11" s="1"/>
      <c r="D11" s="1"/>
      <c r="E11" s="1"/>
      <c r="F11" s="1"/>
    </row>
    <row r="13" spans="1:6" ht="51.75" customHeight="1">
      <c r="A13" s="31" t="s">
        <v>5</v>
      </c>
      <c r="B13" s="31"/>
      <c r="C13" s="31"/>
      <c r="D13" s="31"/>
      <c r="E13" s="31"/>
      <c r="F13" s="31"/>
    </row>
    <row r="14" spans="1:6" ht="15">
      <c r="A14" s="4"/>
      <c r="B14" s="4"/>
      <c r="C14" s="4"/>
      <c r="D14" s="4"/>
      <c r="E14" s="4"/>
      <c r="F14" s="4"/>
    </row>
    <row r="15" spans="1:6" ht="12" customHeight="1">
      <c r="A15" s="5" t="s">
        <v>6</v>
      </c>
      <c r="B15" s="5" t="s">
        <v>7</v>
      </c>
      <c r="C15" s="6" t="s">
        <v>8</v>
      </c>
      <c r="D15" s="6" t="s">
        <v>9</v>
      </c>
      <c r="E15" s="6" t="s">
        <v>10</v>
      </c>
      <c r="F15" s="6" t="s">
        <v>11</v>
      </c>
    </row>
    <row r="16" spans="1:6" ht="31.5" customHeight="1">
      <c r="A16" s="7" t="s">
        <v>12</v>
      </c>
      <c r="B16" s="8" t="s">
        <v>13</v>
      </c>
      <c r="C16" s="8" t="s">
        <v>14</v>
      </c>
      <c r="D16" s="8"/>
      <c r="E16" s="8"/>
      <c r="F16" s="9">
        <f>F17+F21+F27+F40+F43+F35</f>
        <v>24506.786000000004</v>
      </c>
    </row>
    <row r="17" spans="1:6" ht="33" customHeight="1">
      <c r="A17" s="10" t="s">
        <v>15</v>
      </c>
      <c r="B17" s="11" t="s">
        <v>13</v>
      </c>
      <c r="C17" s="11" t="s">
        <v>16</v>
      </c>
      <c r="D17" s="11"/>
      <c r="E17" s="11"/>
      <c r="F17" s="12">
        <f>F18</f>
        <v>1505.6</v>
      </c>
    </row>
    <row r="18" spans="1:6" ht="30">
      <c r="A18" s="10" t="s">
        <v>17</v>
      </c>
      <c r="B18" s="11" t="s">
        <v>13</v>
      </c>
      <c r="C18" s="11" t="s">
        <v>16</v>
      </c>
      <c r="D18" s="11" t="s">
        <v>18</v>
      </c>
      <c r="E18" s="11"/>
      <c r="F18" s="12">
        <f>F19</f>
        <v>1505.6</v>
      </c>
    </row>
    <row r="19" spans="1:6" ht="31.5" customHeight="1">
      <c r="A19" s="10" t="s">
        <v>19</v>
      </c>
      <c r="B19" s="11" t="s">
        <v>13</v>
      </c>
      <c r="C19" s="11" t="s">
        <v>16</v>
      </c>
      <c r="D19" s="11" t="s">
        <v>20</v>
      </c>
      <c r="E19" s="11"/>
      <c r="F19" s="12">
        <f>F20</f>
        <v>1505.6</v>
      </c>
    </row>
    <row r="20" spans="1:6" ht="15">
      <c r="A20" s="10" t="s">
        <v>21</v>
      </c>
      <c r="B20" s="11" t="s">
        <v>13</v>
      </c>
      <c r="C20" s="11" t="s">
        <v>16</v>
      </c>
      <c r="D20" s="11" t="s">
        <v>20</v>
      </c>
      <c r="E20" s="11" t="s">
        <v>22</v>
      </c>
      <c r="F20" s="12">
        <v>1505.6</v>
      </c>
    </row>
    <row r="21" spans="1:6" ht="45" customHeight="1">
      <c r="A21" s="10" t="s">
        <v>23</v>
      </c>
      <c r="B21" s="11" t="s">
        <v>13</v>
      </c>
      <c r="C21" s="11" t="s">
        <v>24</v>
      </c>
      <c r="D21" s="11"/>
      <c r="E21" s="11"/>
      <c r="F21" s="12">
        <f>F22</f>
        <v>4960.3859999999995</v>
      </c>
    </row>
    <row r="22" spans="1:6" ht="30">
      <c r="A22" s="10" t="s">
        <v>17</v>
      </c>
      <c r="B22" s="11" t="s">
        <v>13</v>
      </c>
      <c r="C22" s="11" t="s">
        <v>24</v>
      </c>
      <c r="D22" s="11" t="s">
        <v>18</v>
      </c>
      <c r="E22" s="13"/>
      <c r="F22" s="14">
        <f>F23</f>
        <v>4960.3859999999995</v>
      </c>
    </row>
    <row r="23" spans="1:6" ht="15">
      <c r="A23" s="10" t="s">
        <v>25</v>
      </c>
      <c r="B23" s="11" t="s">
        <v>13</v>
      </c>
      <c r="C23" s="11" t="s">
        <v>24</v>
      </c>
      <c r="D23" s="11" t="s">
        <v>26</v>
      </c>
      <c r="E23" s="13"/>
      <c r="F23" s="12">
        <f>F24+F25+F26</f>
        <v>4960.3859999999995</v>
      </c>
    </row>
    <row r="24" spans="1:6" ht="15">
      <c r="A24" s="10" t="s">
        <v>21</v>
      </c>
      <c r="B24" s="11" t="s">
        <v>13</v>
      </c>
      <c r="C24" s="11" t="s">
        <v>24</v>
      </c>
      <c r="D24" s="11" t="s">
        <v>26</v>
      </c>
      <c r="E24" s="13" t="s">
        <v>22</v>
      </c>
      <c r="F24" s="12">
        <f>1692.1+511</f>
        <v>2203.1</v>
      </c>
    </row>
    <row r="25" spans="1:6" ht="36.75" customHeight="1">
      <c r="A25" s="10" t="s">
        <v>27</v>
      </c>
      <c r="B25" s="11" t="s">
        <v>13</v>
      </c>
      <c r="C25" s="11" t="s">
        <v>24</v>
      </c>
      <c r="D25" s="11" t="s">
        <v>26</v>
      </c>
      <c r="E25" s="13" t="s">
        <v>28</v>
      </c>
      <c r="F25" s="12">
        <v>245.2</v>
      </c>
    </row>
    <row r="26" spans="1:6" ht="30">
      <c r="A26" s="10" t="s">
        <v>29</v>
      </c>
      <c r="B26" s="11" t="s">
        <v>13</v>
      </c>
      <c r="C26" s="11" t="s">
        <v>24</v>
      </c>
      <c r="D26" s="11" t="s">
        <v>26</v>
      </c>
      <c r="E26" s="13" t="s">
        <v>30</v>
      </c>
      <c r="F26" s="12">
        <v>2512.086</v>
      </c>
    </row>
    <row r="27" spans="1:6" ht="15">
      <c r="A27" s="10" t="s">
        <v>31</v>
      </c>
      <c r="B27" s="11" t="s">
        <v>13</v>
      </c>
      <c r="C27" s="11" t="s">
        <v>32</v>
      </c>
      <c r="D27" s="11"/>
      <c r="E27" s="11"/>
      <c r="F27" s="12">
        <f>F28</f>
        <v>15790.2</v>
      </c>
    </row>
    <row r="28" spans="1:6" ht="30">
      <c r="A28" s="10" t="s">
        <v>17</v>
      </c>
      <c r="B28" s="11" t="s">
        <v>13</v>
      </c>
      <c r="C28" s="11" t="s">
        <v>32</v>
      </c>
      <c r="D28" s="11" t="s">
        <v>18</v>
      </c>
      <c r="E28" s="11"/>
      <c r="F28" s="12">
        <f>F29</f>
        <v>15790.2</v>
      </c>
    </row>
    <row r="29" spans="1:6" ht="15">
      <c r="A29" s="10" t="s">
        <v>25</v>
      </c>
      <c r="B29" s="11" t="s">
        <v>13</v>
      </c>
      <c r="C29" s="11" t="s">
        <v>32</v>
      </c>
      <c r="D29" s="11" t="s">
        <v>26</v>
      </c>
      <c r="E29" s="11"/>
      <c r="F29" s="12">
        <f>F30+F31+F32+F33+F34</f>
        <v>15790.2</v>
      </c>
    </row>
    <row r="30" spans="1:6" ht="15">
      <c r="A30" s="10" t="s">
        <v>21</v>
      </c>
      <c r="B30" s="11" t="s">
        <v>13</v>
      </c>
      <c r="C30" s="11" t="s">
        <v>32</v>
      </c>
      <c r="D30" s="11" t="s">
        <v>26</v>
      </c>
      <c r="E30" s="13" t="s">
        <v>22</v>
      </c>
      <c r="F30" s="12">
        <f>9671.7+2920.9</f>
        <v>12592.6</v>
      </c>
    </row>
    <row r="31" spans="1:6" ht="37.5" customHeight="1">
      <c r="A31" s="10" t="s">
        <v>27</v>
      </c>
      <c r="B31" s="11" t="s">
        <v>13</v>
      </c>
      <c r="C31" s="11" t="s">
        <v>32</v>
      </c>
      <c r="D31" s="11" t="s">
        <v>26</v>
      </c>
      <c r="E31" s="13" t="s">
        <v>28</v>
      </c>
      <c r="F31" s="12">
        <f>401.5</f>
        <v>401.5</v>
      </c>
    </row>
    <row r="32" spans="1:6" ht="30">
      <c r="A32" s="10" t="s">
        <v>29</v>
      </c>
      <c r="B32" s="11" t="s">
        <v>13</v>
      </c>
      <c r="C32" s="11" t="s">
        <v>32</v>
      </c>
      <c r="D32" s="11" t="s">
        <v>26</v>
      </c>
      <c r="E32" s="13" t="s">
        <v>30</v>
      </c>
      <c r="F32" s="12">
        <f>2190.8+489.5</f>
        <v>2680.3</v>
      </c>
    </row>
    <row r="33" spans="1:6" ht="36" customHeight="1">
      <c r="A33" s="10" t="s">
        <v>33</v>
      </c>
      <c r="B33" s="11" t="s">
        <v>13</v>
      </c>
      <c r="C33" s="11" t="s">
        <v>32</v>
      </c>
      <c r="D33" s="11" t="s">
        <v>26</v>
      </c>
      <c r="E33" s="13" t="s">
        <v>34</v>
      </c>
      <c r="F33" s="12">
        <v>90.8</v>
      </c>
    </row>
    <row r="34" spans="1:6" ht="25.5" customHeight="1">
      <c r="A34" s="10" t="s">
        <v>35</v>
      </c>
      <c r="B34" s="11" t="s">
        <v>13</v>
      </c>
      <c r="C34" s="11" t="s">
        <v>32</v>
      </c>
      <c r="D34" s="11" t="s">
        <v>26</v>
      </c>
      <c r="E34" s="13" t="s">
        <v>36</v>
      </c>
      <c r="F34" s="12">
        <v>25</v>
      </c>
    </row>
    <row r="35" spans="1:6" ht="32.25" customHeight="1">
      <c r="A35" s="10" t="s">
        <v>37</v>
      </c>
      <c r="B35" s="11" t="s">
        <v>13</v>
      </c>
      <c r="C35" s="11" t="s">
        <v>38</v>
      </c>
      <c r="D35" s="11"/>
      <c r="E35" s="13"/>
      <c r="F35" s="12">
        <f>F36</f>
        <v>547.2</v>
      </c>
    </row>
    <row r="36" spans="1:6" ht="28.5" customHeight="1">
      <c r="A36" s="10" t="s">
        <v>39</v>
      </c>
      <c r="B36" s="11" t="s">
        <v>13</v>
      </c>
      <c r="C36" s="11" t="s">
        <v>38</v>
      </c>
      <c r="D36" s="11" t="s">
        <v>40</v>
      </c>
      <c r="E36" s="13"/>
      <c r="F36" s="12">
        <f>F38</f>
        <v>547.2</v>
      </c>
    </row>
    <row r="37" spans="2:3" ht="28.5" customHeight="1">
      <c r="B37" s="15"/>
      <c r="C37" s="16"/>
    </row>
    <row r="38" spans="1:6" ht="36" customHeight="1">
      <c r="A38" s="10" t="s">
        <v>41</v>
      </c>
      <c r="B38" s="11" t="s">
        <v>13</v>
      </c>
      <c r="C38" s="11" t="s">
        <v>38</v>
      </c>
      <c r="D38" s="11" t="s">
        <v>42</v>
      </c>
      <c r="E38" s="13"/>
      <c r="F38" s="12">
        <f>F39</f>
        <v>547.2</v>
      </c>
    </row>
    <row r="39" spans="1:6" ht="33.75" customHeight="1">
      <c r="A39" s="10" t="s">
        <v>29</v>
      </c>
      <c r="B39" s="11" t="s">
        <v>13</v>
      </c>
      <c r="C39" s="11" t="s">
        <v>38</v>
      </c>
      <c r="D39" s="11" t="s">
        <v>42</v>
      </c>
      <c r="E39" s="13" t="s">
        <v>30</v>
      </c>
      <c r="F39" s="12">
        <v>547.2</v>
      </c>
    </row>
    <row r="40" spans="1:6" ht="22.5" customHeight="1">
      <c r="A40" s="10" t="s">
        <v>43</v>
      </c>
      <c r="B40" s="11" t="s">
        <v>13</v>
      </c>
      <c r="C40" s="11" t="s">
        <v>44</v>
      </c>
      <c r="D40" s="11"/>
      <c r="E40" s="11"/>
      <c r="F40" s="12">
        <f>F41</f>
        <v>1203.4</v>
      </c>
    </row>
    <row r="41" spans="1:6" ht="21.75" customHeight="1">
      <c r="A41" s="10" t="s">
        <v>43</v>
      </c>
      <c r="B41" s="11" t="s">
        <v>13</v>
      </c>
      <c r="C41" s="11" t="s">
        <v>44</v>
      </c>
      <c r="D41" s="11" t="s">
        <v>45</v>
      </c>
      <c r="E41" s="11"/>
      <c r="F41" s="12">
        <f>F42</f>
        <v>1203.4</v>
      </c>
    </row>
    <row r="42" spans="1:6" ht="22.5" customHeight="1">
      <c r="A42" s="10" t="s">
        <v>46</v>
      </c>
      <c r="B42" s="11" t="s">
        <v>13</v>
      </c>
      <c r="C42" s="11" t="s">
        <v>44</v>
      </c>
      <c r="D42" s="11" t="s">
        <v>45</v>
      </c>
      <c r="E42" s="11" t="s">
        <v>47</v>
      </c>
      <c r="F42" s="12">
        <f>500+503.4+200</f>
        <v>1203.4</v>
      </c>
    </row>
    <row r="43" spans="1:6" ht="24.75" customHeight="1">
      <c r="A43" s="10" t="s">
        <v>48</v>
      </c>
      <c r="B43" s="11" t="s">
        <v>13</v>
      </c>
      <c r="C43" s="11" t="s">
        <v>49</v>
      </c>
      <c r="D43" s="11"/>
      <c r="E43" s="11"/>
      <c r="F43" s="12">
        <f>F44</f>
        <v>500</v>
      </c>
    </row>
    <row r="44" spans="1:6" ht="48.75" customHeight="1">
      <c r="A44" s="10" t="s">
        <v>50</v>
      </c>
      <c r="B44" s="11" t="s">
        <v>13</v>
      </c>
      <c r="C44" s="11" t="s">
        <v>49</v>
      </c>
      <c r="D44" s="11" t="s">
        <v>51</v>
      </c>
      <c r="E44" s="11"/>
      <c r="F44" s="12">
        <f>F45</f>
        <v>500</v>
      </c>
    </row>
    <row r="45" spans="1:6" ht="30">
      <c r="A45" s="10" t="s">
        <v>29</v>
      </c>
      <c r="B45" s="11" t="s">
        <v>13</v>
      </c>
      <c r="C45" s="11" t="s">
        <v>49</v>
      </c>
      <c r="D45" s="11" t="s">
        <v>52</v>
      </c>
      <c r="E45" s="11" t="s">
        <v>30</v>
      </c>
      <c r="F45" s="12">
        <v>500</v>
      </c>
    </row>
    <row r="46" spans="1:6" ht="15.75">
      <c r="A46" s="7" t="s">
        <v>53</v>
      </c>
      <c r="B46" s="8" t="s">
        <v>16</v>
      </c>
      <c r="C46" s="8" t="s">
        <v>14</v>
      </c>
      <c r="D46" s="8"/>
      <c r="E46" s="8"/>
      <c r="F46" s="17">
        <f>F47</f>
        <v>942</v>
      </c>
    </row>
    <row r="47" spans="1:6" ht="24" customHeight="1">
      <c r="A47" s="10" t="s">
        <v>54</v>
      </c>
      <c r="B47" s="11" t="s">
        <v>16</v>
      </c>
      <c r="C47" s="11" t="s">
        <v>24</v>
      </c>
      <c r="D47" s="11"/>
      <c r="E47" s="11"/>
      <c r="F47" s="12">
        <f>F48</f>
        <v>942</v>
      </c>
    </row>
    <row r="48" spans="1:6" ht="30">
      <c r="A48" s="10" t="s">
        <v>17</v>
      </c>
      <c r="B48" s="11" t="s">
        <v>16</v>
      </c>
      <c r="C48" s="11" t="s">
        <v>24</v>
      </c>
      <c r="D48" s="11" t="s">
        <v>55</v>
      </c>
      <c r="E48" s="11"/>
      <c r="F48" s="12">
        <f>F49</f>
        <v>942</v>
      </c>
    </row>
    <row r="49" spans="1:6" ht="39" customHeight="1">
      <c r="A49" s="10" t="s">
        <v>56</v>
      </c>
      <c r="B49" s="11" t="s">
        <v>16</v>
      </c>
      <c r="C49" s="11" t="s">
        <v>24</v>
      </c>
      <c r="D49" s="11" t="s">
        <v>57</v>
      </c>
      <c r="E49" s="11"/>
      <c r="F49" s="12">
        <f>F50</f>
        <v>942</v>
      </c>
    </row>
    <row r="50" spans="1:6" ht="34.5" customHeight="1">
      <c r="A50" s="10" t="s">
        <v>58</v>
      </c>
      <c r="B50" s="11" t="s">
        <v>16</v>
      </c>
      <c r="C50" s="11" t="s">
        <v>24</v>
      </c>
      <c r="D50" s="11" t="s">
        <v>57</v>
      </c>
      <c r="E50" s="11" t="s">
        <v>59</v>
      </c>
      <c r="F50" s="12">
        <v>942</v>
      </c>
    </row>
    <row r="51" spans="1:6" ht="34.5" customHeight="1">
      <c r="A51" s="7" t="s">
        <v>60</v>
      </c>
      <c r="B51" s="8" t="s">
        <v>24</v>
      </c>
      <c r="C51" s="8" t="s">
        <v>14</v>
      </c>
      <c r="D51" s="8"/>
      <c r="E51" s="8"/>
      <c r="F51" s="17">
        <f>F52+F59</f>
        <v>818.6</v>
      </c>
    </row>
    <row r="52" spans="1:6" ht="52.5" customHeight="1">
      <c r="A52" s="10" t="s">
        <v>61</v>
      </c>
      <c r="B52" s="11" t="s">
        <v>24</v>
      </c>
      <c r="C52" s="11" t="s">
        <v>62</v>
      </c>
      <c r="D52" s="11"/>
      <c r="E52" s="11"/>
      <c r="F52" s="12">
        <f>F53+F56</f>
        <v>307.1</v>
      </c>
    </row>
    <row r="53" spans="1:6" ht="48" customHeight="1">
      <c r="A53" s="10" t="s">
        <v>63</v>
      </c>
      <c r="B53" s="11" t="s">
        <v>24</v>
      </c>
      <c r="C53" s="11" t="s">
        <v>62</v>
      </c>
      <c r="D53" s="11" t="s">
        <v>64</v>
      </c>
      <c r="E53" s="11"/>
      <c r="F53" s="12">
        <f>F54</f>
        <v>206</v>
      </c>
    </row>
    <row r="54" spans="1:6" ht="51" customHeight="1">
      <c r="A54" s="10" t="s">
        <v>65</v>
      </c>
      <c r="B54" s="11" t="s">
        <v>24</v>
      </c>
      <c r="C54" s="11" t="s">
        <v>62</v>
      </c>
      <c r="D54" s="11" t="s">
        <v>66</v>
      </c>
      <c r="E54" s="11"/>
      <c r="F54" s="12">
        <f>F55</f>
        <v>206</v>
      </c>
    </row>
    <row r="55" spans="1:6" ht="33.75" customHeight="1">
      <c r="A55" s="10" t="s">
        <v>29</v>
      </c>
      <c r="B55" s="11" t="s">
        <v>24</v>
      </c>
      <c r="C55" s="11" t="s">
        <v>62</v>
      </c>
      <c r="D55" s="11" t="s">
        <v>66</v>
      </c>
      <c r="E55" s="11" t="s">
        <v>30</v>
      </c>
      <c r="F55" s="12">
        <v>206</v>
      </c>
    </row>
    <row r="56" spans="1:6" ht="24" customHeight="1">
      <c r="A56" s="10" t="s">
        <v>67</v>
      </c>
      <c r="B56" s="11" t="s">
        <v>24</v>
      </c>
      <c r="C56" s="11" t="s">
        <v>62</v>
      </c>
      <c r="D56" s="11" t="s">
        <v>68</v>
      </c>
      <c r="E56" s="11"/>
      <c r="F56" s="12">
        <f>F57</f>
        <v>101.1</v>
      </c>
    </row>
    <row r="57" spans="1:6" ht="37.5" customHeight="1">
      <c r="A57" s="10" t="s">
        <v>69</v>
      </c>
      <c r="B57" s="11" t="s">
        <v>24</v>
      </c>
      <c r="C57" s="11" t="s">
        <v>62</v>
      </c>
      <c r="D57" s="11" t="s">
        <v>70</v>
      </c>
      <c r="E57" s="11"/>
      <c r="F57" s="12">
        <f>F58</f>
        <v>101.1</v>
      </c>
    </row>
    <row r="58" spans="1:6" ht="30">
      <c r="A58" s="10" t="s">
        <v>29</v>
      </c>
      <c r="B58" s="11" t="s">
        <v>24</v>
      </c>
      <c r="C58" s="11" t="s">
        <v>62</v>
      </c>
      <c r="D58" s="11" t="s">
        <v>70</v>
      </c>
      <c r="E58" s="11" t="s">
        <v>30</v>
      </c>
      <c r="F58" s="12">
        <v>101.1</v>
      </c>
    </row>
    <row r="59" spans="1:6" ht="38.25" customHeight="1">
      <c r="A59" s="10" t="s">
        <v>71</v>
      </c>
      <c r="B59" s="11" t="s">
        <v>24</v>
      </c>
      <c r="C59" s="11" t="s">
        <v>72</v>
      </c>
      <c r="D59" s="11"/>
      <c r="E59" s="11"/>
      <c r="F59" s="12">
        <f>F60</f>
        <v>511.5</v>
      </c>
    </row>
    <row r="60" spans="1:6" ht="46.5" customHeight="1">
      <c r="A60" s="10" t="s">
        <v>73</v>
      </c>
      <c r="B60" s="11" t="s">
        <v>24</v>
      </c>
      <c r="C60" s="11" t="s">
        <v>72</v>
      </c>
      <c r="D60" s="11" t="s">
        <v>74</v>
      </c>
      <c r="E60" s="11"/>
      <c r="F60" s="12">
        <f>F61</f>
        <v>511.5</v>
      </c>
    </row>
    <row r="61" spans="1:6" ht="30">
      <c r="A61" s="10" t="s">
        <v>29</v>
      </c>
      <c r="B61" s="11" t="s">
        <v>24</v>
      </c>
      <c r="C61" s="11" t="s">
        <v>72</v>
      </c>
      <c r="D61" s="11" t="s">
        <v>75</v>
      </c>
      <c r="E61" s="11" t="s">
        <v>30</v>
      </c>
      <c r="F61" s="12">
        <v>511.5</v>
      </c>
    </row>
    <row r="62" spans="1:6" ht="15.75">
      <c r="A62" s="7" t="s">
        <v>76</v>
      </c>
      <c r="B62" s="8" t="s">
        <v>32</v>
      </c>
      <c r="C62" s="8" t="s">
        <v>14</v>
      </c>
      <c r="D62" s="8"/>
      <c r="E62" s="8"/>
      <c r="F62" s="17">
        <f>F64+F68</f>
        <v>17943.9</v>
      </c>
    </row>
    <row r="63" spans="2:3" ht="27.75" customHeight="1">
      <c r="B63" s="15"/>
      <c r="C63" s="16"/>
    </row>
    <row r="64" spans="1:6" ht="26.25" customHeight="1">
      <c r="A64" s="10" t="s">
        <v>77</v>
      </c>
      <c r="B64" s="11" t="s">
        <v>32</v>
      </c>
      <c r="C64" s="11" t="s">
        <v>62</v>
      </c>
      <c r="D64" s="18" t="s">
        <v>78</v>
      </c>
      <c r="E64" s="11"/>
      <c r="F64" s="12">
        <f>F65</f>
        <v>17443.9</v>
      </c>
    </row>
    <row r="65" spans="1:6" ht="30">
      <c r="A65" s="10" t="s">
        <v>79</v>
      </c>
      <c r="B65" s="11" t="s">
        <v>32</v>
      </c>
      <c r="C65" s="11" t="s">
        <v>62</v>
      </c>
      <c r="D65" s="18" t="s">
        <v>80</v>
      </c>
      <c r="E65" s="11"/>
      <c r="F65" s="12">
        <f>F66</f>
        <v>17443.9</v>
      </c>
    </row>
    <row r="66" spans="1:6" ht="81" customHeight="1">
      <c r="A66" s="10" t="s">
        <v>81</v>
      </c>
      <c r="B66" s="11" t="s">
        <v>32</v>
      </c>
      <c r="C66" s="11" t="s">
        <v>62</v>
      </c>
      <c r="D66" s="18" t="s">
        <v>80</v>
      </c>
      <c r="E66" s="11"/>
      <c r="F66" s="12">
        <f>F67</f>
        <v>17443.9</v>
      </c>
    </row>
    <row r="67" spans="1:6" ht="30">
      <c r="A67" s="10" t="s">
        <v>29</v>
      </c>
      <c r="B67" s="11" t="s">
        <v>32</v>
      </c>
      <c r="C67" s="11" t="s">
        <v>62</v>
      </c>
      <c r="D67" s="18" t="s">
        <v>80</v>
      </c>
      <c r="E67" s="11" t="s">
        <v>30</v>
      </c>
      <c r="F67" s="12">
        <f>12250+4965+228.9</f>
        <v>17443.9</v>
      </c>
    </row>
    <row r="68" spans="1:6" ht="15">
      <c r="A68" s="10" t="s">
        <v>82</v>
      </c>
      <c r="B68" s="11" t="s">
        <v>32</v>
      </c>
      <c r="C68" s="11" t="s">
        <v>83</v>
      </c>
      <c r="D68" s="11"/>
      <c r="E68" s="11"/>
      <c r="F68" s="12">
        <f>F69+F71</f>
        <v>500</v>
      </c>
    </row>
    <row r="69" spans="1:6" ht="30" customHeight="1">
      <c r="A69" s="10" t="s">
        <v>84</v>
      </c>
      <c r="B69" s="11" t="s">
        <v>32</v>
      </c>
      <c r="C69" s="11" t="s">
        <v>83</v>
      </c>
      <c r="D69" s="11" t="s">
        <v>85</v>
      </c>
      <c r="E69" s="11"/>
      <c r="F69" s="12">
        <f>F70</f>
        <v>0</v>
      </c>
    </row>
    <row r="70" spans="1:6" ht="33.75" customHeight="1">
      <c r="A70" s="10" t="s">
        <v>29</v>
      </c>
      <c r="B70" s="11" t="s">
        <v>32</v>
      </c>
      <c r="C70" s="11" t="s">
        <v>83</v>
      </c>
      <c r="D70" s="11" t="s">
        <v>85</v>
      </c>
      <c r="E70" s="11" t="s">
        <v>30</v>
      </c>
      <c r="F70" s="12"/>
    </row>
    <row r="71" spans="1:6" ht="33.75" customHeight="1">
      <c r="A71" s="10" t="s">
        <v>86</v>
      </c>
      <c r="B71" s="11" t="s">
        <v>32</v>
      </c>
      <c r="C71" s="11" t="s">
        <v>83</v>
      </c>
      <c r="D71" s="11" t="s">
        <v>87</v>
      </c>
      <c r="E71" s="11"/>
      <c r="F71" s="12">
        <f>F72</f>
        <v>500</v>
      </c>
    </row>
    <row r="72" spans="1:6" ht="35.25" customHeight="1">
      <c r="A72" s="10" t="s">
        <v>29</v>
      </c>
      <c r="B72" s="11" t="s">
        <v>32</v>
      </c>
      <c r="C72" s="11" t="s">
        <v>83</v>
      </c>
      <c r="D72" s="11" t="s">
        <v>87</v>
      </c>
      <c r="E72" s="11" t="s">
        <v>30</v>
      </c>
      <c r="F72" s="12">
        <v>500</v>
      </c>
    </row>
    <row r="73" spans="1:6" ht="24" customHeight="1">
      <c r="A73" s="7" t="s">
        <v>88</v>
      </c>
      <c r="B73" s="8" t="s">
        <v>89</v>
      </c>
      <c r="C73" s="8" t="s">
        <v>14</v>
      </c>
      <c r="D73" s="8"/>
      <c r="E73" s="8"/>
      <c r="F73" s="17">
        <f>F74+F77+F80</f>
        <v>78512.2</v>
      </c>
    </row>
    <row r="74" spans="1:6" ht="22.5" customHeight="1">
      <c r="A74" s="10" t="s">
        <v>90</v>
      </c>
      <c r="B74" s="11" t="s">
        <v>89</v>
      </c>
      <c r="C74" s="11" t="s">
        <v>13</v>
      </c>
      <c r="D74" s="11"/>
      <c r="E74" s="11"/>
      <c r="F74" s="12">
        <f>F75</f>
        <v>10954.5</v>
      </c>
    </row>
    <row r="75" spans="1:6" ht="25.5" customHeight="1">
      <c r="A75" s="10" t="s">
        <v>91</v>
      </c>
      <c r="B75" s="11" t="s">
        <v>89</v>
      </c>
      <c r="C75" s="11" t="s">
        <v>13</v>
      </c>
      <c r="D75" s="11">
        <v>3500300</v>
      </c>
      <c r="E75" s="11"/>
      <c r="F75" s="12">
        <f>F76</f>
        <v>10954.5</v>
      </c>
    </row>
    <row r="76" spans="1:6" ht="30">
      <c r="A76" s="10" t="s">
        <v>29</v>
      </c>
      <c r="B76" s="11" t="s">
        <v>89</v>
      </c>
      <c r="C76" s="11" t="s">
        <v>13</v>
      </c>
      <c r="D76" s="11">
        <v>3500300</v>
      </c>
      <c r="E76" s="11" t="s">
        <v>30</v>
      </c>
      <c r="F76" s="12">
        <f>2700+5000+1755.6+299.9+827.1+371.9</f>
        <v>10954.5</v>
      </c>
    </row>
    <row r="77" spans="1:6" ht="21" customHeight="1">
      <c r="A77" s="10" t="s">
        <v>92</v>
      </c>
      <c r="B77" s="11" t="s">
        <v>89</v>
      </c>
      <c r="C77" s="11" t="s">
        <v>16</v>
      </c>
      <c r="D77" s="11"/>
      <c r="E77" s="11"/>
      <c r="F77" s="12">
        <f>F78</f>
        <v>19391.6</v>
      </c>
    </row>
    <row r="78" spans="1:6" ht="20.25" customHeight="1">
      <c r="A78" s="10" t="s">
        <v>93</v>
      </c>
      <c r="B78" s="11" t="s">
        <v>89</v>
      </c>
      <c r="C78" s="11" t="s">
        <v>16</v>
      </c>
      <c r="D78" s="11">
        <v>3510500</v>
      </c>
      <c r="E78" s="11"/>
      <c r="F78" s="12">
        <f>F79</f>
        <v>19391.6</v>
      </c>
    </row>
    <row r="79" spans="1:6" ht="30">
      <c r="A79" s="10" t="s">
        <v>29</v>
      </c>
      <c r="B79" s="11" t="s">
        <v>89</v>
      </c>
      <c r="C79" s="11" t="s">
        <v>16</v>
      </c>
      <c r="D79" s="11">
        <v>3510500</v>
      </c>
      <c r="E79" s="11" t="s">
        <v>30</v>
      </c>
      <c r="F79" s="12">
        <f>2850+3465+4325.7-2000+10750.9</f>
        <v>19391.6</v>
      </c>
    </row>
    <row r="80" spans="1:6" ht="20.25" customHeight="1">
      <c r="A80" s="10" t="s">
        <v>94</v>
      </c>
      <c r="B80" s="11" t="s">
        <v>89</v>
      </c>
      <c r="C80" s="11" t="s">
        <v>24</v>
      </c>
      <c r="D80" s="11"/>
      <c r="E80" s="11"/>
      <c r="F80" s="12">
        <f>F81+F83+F85+F87+F89</f>
        <v>48166.1</v>
      </c>
    </row>
    <row r="81" spans="1:6" ht="20.25" customHeight="1">
      <c r="A81" s="10" t="s">
        <v>95</v>
      </c>
      <c r="B81" s="11" t="s">
        <v>89</v>
      </c>
      <c r="C81" s="11" t="s">
        <v>24</v>
      </c>
      <c r="D81" s="11">
        <v>6000100</v>
      </c>
      <c r="E81" s="11"/>
      <c r="F81" s="12">
        <f>F82</f>
        <v>10145.9</v>
      </c>
    </row>
    <row r="82" spans="1:6" ht="30">
      <c r="A82" s="10" t="s">
        <v>29</v>
      </c>
      <c r="B82" s="11" t="s">
        <v>89</v>
      </c>
      <c r="C82" s="11" t="s">
        <v>24</v>
      </c>
      <c r="D82" s="11">
        <v>6000100</v>
      </c>
      <c r="E82" s="11" t="s">
        <v>30</v>
      </c>
      <c r="F82" s="12">
        <f>9900+245.9</f>
        <v>10145.9</v>
      </c>
    </row>
    <row r="83" spans="1:6" ht="47.25" customHeight="1">
      <c r="A83" s="10" t="s">
        <v>96</v>
      </c>
      <c r="B83" s="11" t="s">
        <v>89</v>
      </c>
      <c r="C83" s="11" t="s">
        <v>24</v>
      </c>
      <c r="D83" s="11">
        <v>6000200</v>
      </c>
      <c r="E83" s="11"/>
      <c r="F83" s="12">
        <f>F84</f>
        <v>22890.2</v>
      </c>
    </row>
    <row r="84" spans="1:6" ht="30">
      <c r="A84" s="10" t="s">
        <v>29</v>
      </c>
      <c r="B84" s="11" t="s">
        <v>89</v>
      </c>
      <c r="C84" s="11" t="s">
        <v>24</v>
      </c>
      <c r="D84" s="11">
        <v>6000200</v>
      </c>
      <c r="E84" s="11" t="s">
        <v>30</v>
      </c>
      <c r="F84" s="12">
        <f>28355.2-5465</f>
        <v>22890.2</v>
      </c>
    </row>
    <row r="85" spans="1:6" ht="15">
      <c r="A85" s="10" t="s">
        <v>97</v>
      </c>
      <c r="B85" s="11" t="s">
        <v>89</v>
      </c>
      <c r="C85" s="11" t="s">
        <v>24</v>
      </c>
      <c r="D85" s="11">
        <v>6000300</v>
      </c>
      <c r="E85" s="11"/>
      <c r="F85" s="12">
        <f>F86</f>
        <v>1630</v>
      </c>
    </row>
    <row r="86" spans="1:6" ht="30">
      <c r="A86" s="10" t="s">
        <v>29</v>
      </c>
      <c r="B86" s="11" t="s">
        <v>89</v>
      </c>
      <c r="C86" s="11" t="s">
        <v>24</v>
      </c>
      <c r="D86" s="11">
        <v>6000300</v>
      </c>
      <c r="E86" s="11" t="s">
        <v>30</v>
      </c>
      <c r="F86" s="12">
        <f>1630</f>
        <v>1630</v>
      </c>
    </row>
    <row r="87" spans="1:6" ht="15">
      <c r="A87" s="10" t="s">
        <v>98</v>
      </c>
      <c r="B87" s="11" t="s">
        <v>89</v>
      </c>
      <c r="C87" s="11" t="s">
        <v>24</v>
      </c>
      <c r="D87" s="11">
        <v>6000400</v>
      </c>
      <c r="E87" s="11"/>
      <c r="F87" s="12">
        <f>F88</f>
        <v>9500</v>
      </c>
    </row>
    <row r="88" spans="1:6" ht="30">
      <c r="A88" s="10" t="s">
        <v>29</v>
      </c>
      <c r="B88" s="11" t="s">
        <v>89</v>
      </c>
      <c r="C88" s="11" t="s">
        <v>24</v>
      </c>
      <c r="D88" s="11">
        <v>6000400</v>
      </c>
      <c r="E88" s="11" t="s">
        <v>30</v>
      </c>
      <c r="F88" s="12">
        <v>9500</v>
      </c>
    </row>
    <row r="89" spans="1:6" ht="30" customHeight="1">
      <c r="A89" s="10" t="s">
        <v>99</v>
      </c>
      <c r="B89" s="11" t="s">
        <v>89</v>
      </c>
      <c r="C89" s="11" t="s">
        <v>24</v>
      </c>
      <c r="D89" s="11">
        <v>6000500</v>
      </c>
      <c r="E89" s="11"/>
      <c r="F89" s="12">
        <f>F90</f>
        <v>4000</v>
      </c>
    </row>
    <row r="90" spans="1:6" ht="30">
      <c r="A90" s="10" t="s">
        <v>29</v>
      </c>
      <c r="B90" s="11" t="s">
        <v>89</v>
      </c>
      <c r="C90" s="11" t="s">
        <v>24</v>
      </c>
      <c r="D90" s="11">
        <v>6000500</v>
      </c>
      <c r="E90" s="11" t="s">
        <v>30</v>
      </c>
      <c r="F90" s="12">
        <f>7000-3000</f>
        <v>4000</v>
      </c>
    </row>
    <row r="91" spans="1:6" ht="15.75">
      <c r="A91" s="7" t="s">
        <v>100</v>
      </c>
      <c r="B91" s="8" t="s">
        <v>38</v>
      </c>
      <c r="C91" s="8" t="s">
        <v>14</v>
      </c>
      <c r="D91" s="8"/>
      <c r="E91" s="8"/>
      <c r="F91" s="17">
        <f>F92</f>
        <v>600</v>
      </c>
    </row>
    <row r="92" spans="1:6" ht="22.5" customHeight="1">
      <c r="A92" s="10" t="s">
        <v>101</v>
      </c>
      <c r="B92" s="11" t="s">
        <v>38</v>
      </c>
      <c r="C92" s="11" t="s">
        <v>38</v>
      </c>
      <c r="D92" s="11"/>
      <c r="E92" s="11"/>
      <c r="F92" s="12">
        <f>F94</f>
        <v>600</v>
      </c>
    </row>
    <row r="93" spans="2:3" ht="22.5" customHeight="1">
      <c r="B93" s="15"/>
      <c r="C93" s="16"/>
    </row>
    <row r="94" spans="1:6" ht="31.5" customHeight="1">
      <c r="A94" s="10" t="s">
        <v>102</v>
      </c>
      <c r="B94" s="11" t="s">
        <v>38</v>
      </c>
      <c r="C94" s="11" t="s">
        <v>38</v>
      </c>
      <c r="D94" s="11">
        <v>4310100</v>
      </c>
      <c r="E94" s="11"/>
      <c r="F94" s="12">
        <f>F95</f>
        <v>600</v>
      </c>
    </row>
    <row r="95" spans="1:6" ht="31.5" customHeight="1">
      <c r="A95" s="10" t="s">
        <v>103</v>
      </c>
      <c r="B95" s="11" t="s">
        <v>38</v>
      </c>
      <c r="C95" s="11" t="s">
        <v>38</v>
      </c>
      <c r="D95" s="11">
        <v>4310100</v>
      </c>
      <c r="E95" s="11"/>
      <c r="F95" s="12">
        <f>F96</f>
        <v>600</v>
      </c>
    </row>
    <row r="96" spans="1:6" ht="30">
      <c r="A96" s="10" t="s">
        <v>29</v>
      </c>
      <c r="B96" s="11" t="s">
        <v>38</v>
      </c>
      <c r="C96" s="11" t="s">
        <v>38</v>
      </c>
      <c r="D96" s="11">
        <v>4310100</v>
      </c>
      <c r="E96" s="11" t="s">
        <v>30</v>
      </c>
      <c r="F96" s="12">
        <v>600</v>
      </c>
    </row>
    <row r="97" spans="1:6" ht="15.75">
      <c r="A97" s="7" t="s">
        <v>104</v>
      </c>
      <c r="B97" s="8" t="s">
        <v>105</v>
      </c>
      <c r="C97" s="8" t="s">
        <v>14</v>
      </c>
      <c r="D97" s="8"/>
      <c r="E97" s="8"/>
      <c r="F97" s="17">
        <f>F98</f>
        <v>18784.5</v>
      </c>
    </row>
    <row r="98" spans="1:6" ht="18" customHeight="1">
      <c r="A98" s="10" t="s">
        <v>106</v>
      </c>
      <c r="B98" s="11" t="s">
        <v>105</v>
      </c>
      <c r="C98" s="11" t="s">
        <v>13</v>
      </c>
      <c r="D98" s="11"/>
      <c r="E98" s="18"/>
      <c r="F98" s="19">
        <f>F99</f>
        <v>18784.5</v>
      </c>
    </row>
    <row r="99" spans="1:6" ht="30.75" customHeight="1">
      <c r="A99" s="10" t="s">
        <v>107</v>
      </c>
      <c r="B99" s="11" t="s">
        <v>105</v>
      </c>
      <c r="C99" s="11" t="s">
        <v>13</v>
      </c>
      <c r="D99" s="13" t="s">
        <v>108</v>
      </c>
      <c r="E99" s="20"/>
      <c r="F99" s="21">
        <f>F102+F105+F100</f>
        <v>18784.5</v>
      </c>
    </row>
    <row r="100" spans="1:6" ht="20.25" customHeight="1">
      <c r="A100" s="10" t="s">
        <v>109</v>
      </c>
      <c r="B100" s="11" t="s">
        <v>105</v>
      </c>
      <c r="C100" s="11" t="s">
        <v>13</v>
      </c>
      <c r="D100" s="13" t="s">
        <v>110</v>
      </c>
      <c r="E100" s="20"/>
      <c r="F100" s="21">
        <f>F101</f>
        <v>382.4</v>
      </c>
    </row>
    <row r="101" spans="1:6" ht="30">
      <c r="A101" s="10" t="s">
        <v>29</v>
      </c>
      <c r="B101" s="11" t="s">
        <v>105</v>
      </c>
      <c r="C101" s="11" t="s">
        <v>13</v>
      </c>
      <c r="D101" s="13" t="s">
        <v>110</v>
      </c>
      <c r="E101" s="11" t="s">
        <v>30</v>
      </c>
      <c r="F101" s="12">
        <v>382.4</v>
      </c>
    </row>
    <row r="102" spans="1:6" ht="31.5" customHeight="1">
      <c r="A102" s="10" t="s">
        <v>111</v>
      </c>
      <c r="B102" s="11" t="s">
        <v>105</v>
      </c>
      <c r="C102" s="11" t="s">
        <v>13</v>
      </c>
      <c r="D102" s="11" t="s">
        <v>112</v>
      </c>
      <c r="E102" s="11"/>
      <c r="F102" s="12">
        <f>F103+F104</f>
        <v>16134</v>
      </c>
    </row>
    <row r="103" spans="1:6" ht="31.5" customHeight="1">
      <c r="A103" s="10" t="s">
        <v>113</v>
      </c>
      <c r="B103" s="11" t="s">
        <v>105</v>
      </c>
      <c r="C103" s="11" t="s">
        <v>13</v>
      </c>
      <c r="D103" s="11" t="s">
        <v>112</v>
      </c>
      <c r="E103" s="11">
        <v>611</v>
      </c>
      <c r="F103" s="12">
        <f>16134-1300</f>
        <v>14834</v>
      </c>
    </row>
    <row r="104" spans="1:6" ht="15">
      <c r="A104" s="22" t="s">
        <v>114</v>
      </c>
      <c r="B104" s="11" t="s">
        <v>105</v>
      </c>
      <c r="C104" s="11" t="s">
        <v>13</v>
      </c>
      <c r="D104" s="11" t="s">
        <v>112</v>
      </c>
      <c r="E104" s="11" t="s">
        <v>115</v>
      </c>
      <c r="F104" s="12">
        <v>1300</v>
      </c>
    </row>
    <row r="105" spans="1:6" ht="21" customHeight="1">
      <c r="A105" s="10" t="s">
        <v>116</v>
      </c>
      <c r="B105" s="11" t="s">
        <v>105</v>
      </c>
      <c r="C105" s="11" t="s">
        <v>13</v>
      </c>
      <c r="D105" s="13" t="s">
        <v>117</v>
      </c>
      <c r="E105" s="13"/>
      <c r="F105" s="12">
        <f>F106+F107</f>
        <v>2268.1</v>
      </c>
    </row>
    <row r="106" spans="1:6" ht="30">
      <c r="A106" s="10" t="s">
        <v>113</v>
      </c>
      <c r="B106" s="11" t="s">
        <v>105</v>
      </c>
      <c r="C106" s="11" t="s">
        <v>13</v>
      </c>
      <c r="D106" s="13" t="s">
        <v>118</v>
      </c>
      <c r="E106" s="11">
        <v>611</v>
      </c>
      <c r="F106" s="12">
        <v>2268.1</v>
      </c>
    </row>
    <row r="107" spans="1:6" ht="15" hidden="1">
      <c r="A107" s="22" t="s">
        <v>114</v>
      </c>
      <c r="B107" s="11" t="s">
        <v>105</v>
      </c>
      <c r="C107" s="11" t="s">
        <v>13</v>
      </c>
      <c r="D107" s="13">
        <v>4429990</v>
      </c>
      <c r="E107" s="11" t="s">
        <v>115</v>
      </c>
      <c r="F107" s="12"/>
    </row>
    <row r="108" spans="1:6" ht="15.75">
      <c r="A108" s="7" t="s">
        <v>119</v>
      </c>
      <c r="B108" s="8" t="s">
        <v>120</v>
      </c>
      <c r="C108" s="8" t="s">
        <v>14</v>
      </c>
      <c r="D108" s="8"/>
      <c r="E108" s="8"/>
      <c r="F108" s="17">
        <f>F109</f>
        <v>477.6</v>
      </c>
    </row>
    <row r="109" spans="1:6" ht="21" customHeight="1">
      <c r="A109" s="10" t="s">
        <v>121</v>
      </c>
      <c r="B109" s="11" t="s">
        <v>120</v>
      </c>
      <c r="C109" s="11" t="s">
        <v>13</v>
      </c>
      <c r="D109" s="11"/>
      <c r="E109" s="11"/>
      <c r="F109" s="12">
        <f>F110</f>
        <v>477.6</v>
      </c>
    </row>
    <row r="110" spans="1:6" ht="32.25" customHeight="1">
      <c r="A110" s="10" t="s">
        <v>122</v>
      </c>
      <c r="B110" s="11" t="s">
        <v>120</v>
      </c>
      <c r="C110" s="11" t="s">
        <v>13</v>
      </c>
      <c r="D110" s="11">
        <v>4910000</v>
      </c>
      <c r="E110" s="11"/>
      <c r="F110" s="12">
        <f>F111</f>
        <v>477.6</v>
      </c>
    </row>
    <row r="111" spans="1:6" ht="30">
      <c r="A111" s="10" t="s">
        <v>123</v>
      </c>
      <c r="B111" s="11" t="s">
        <v>120</v>
      </c>
      <c r="C111" s="11" t="s">
        <v>13</v>
      </c>
      <c r="D111" s="11">
        <v>4910100</v>
      </c>
      <c r="E111" s="11"/>
      <c r="F111" s="12">
        <f>F112</f>
        <v>477.6</v>
      </c>
    </row>
    <row r="112" spans="1:6" ht="21" customHeight="1">
      <c r="A112" s="10" t="s">
        <v>124</v>
      </c>
      <c r="B112" s="11" t="s">
        <v>120</v>
      </c>
      <c r="C112" s="11" t="s">
        <v>13</v>
      </c>
      <c r="D112" s="11">
        <v>4910100</v>
      </c>
      <c r="E112" s="11" t="s">
        <v>125</v>
      </c>
      <c r="F112" s="12">
        <v>477.6</v>
      </c>
    </row>
    <row r="113" spans="1:6" ht="21" customHeight="1">
      <c r="A113" s="7" t="s">
        <v>126</v>
      </c>
      <c r="B113" s="8" t="s">
        <v>44</v>
      </c>
      <c r="C113" s="8" t="s">
        <v>14</v>
      </c>
      <c r="D113" s="8"/>
      <c r="E113" s="8"/>
      <c r="F113" s="17">
        <f>F115</f>
        <v>14100</v>
      </c>
    </row>
    <row r="114" spans="1:6" ht="31.5" customHeight="1">
      <c r="A114" s="10" t="s">
        <v>127</v>
      </c>
      <c r="B114" s="11" t="s">
        <v>44</v>
      </c>
      <c r="C114" s="11" t="s">
        <v>13</v>
      </c>
      <c r="D114" s="11"/>
      <c r="E114" s="11"/>
      <c r="F114" s="12">
        <f>F115</f>
        <v>14100</v>
      </c>
    </row>
    <row r="115" spans="1:6" ht="30" customHeight="1">
      <c r="A115" s="10" t="s">
        <v>128</v>
      </c>
      <c r="B115" s="11" t="s">
        <v>44</v>
      </c>
      <c r="C115" s="11" t="s">
        <v>13</v>
      </c>
      <c r="D115" s="11" t="s">
        <v>129</v>
      </c>
      <c r="E115" s="11"/>
      <c r="F115" s="12">
        <f>F116+F117</f>
        <v>14100</v>
      </c>
    </row>
    <row r="116" spans="1:6" ht="40.5" customHeight="1">
      <c r="A116" s="10" t="s">
        <v>113</v>
      </c>
      <c r="B116" s="11" t="s">
        <v>44</v>
      </c>
      <c r="C116" s="11" t="s">
        <v>13</v>
      </c>
      <c r="D116" s="11" t="s">
        <v>129</v>
      </c>
      <c r="E116" s="11" t="s">
        <v>130</v>
      </c>
      <c r="F116" s="12">
        <v>12000</v>
      </c>
    </row>
    <row r="117" spans="1:6" ht="24.75" customHeight="1">
      <c r="A117" s="22" t="s">
        <v>114</v>
      </c>
      <c r="B117" s="11" t="s">
        <v>44</v>
      </c>
      <c r="C117" s="11" t="s">
        <v>13</v>
      </c>
      <c r="D117" s="11" t="s">
        <v>129</v>
      </c>
      <c r="E117" s="11" t="s">
        <v>115</v>
      </c>
      <c r="F117" s="23">
        <f>2000+100</f>
        <v>2100</v>
      </c>
    </row>
    <row r="118" spans="1:6" ht="24.75" customHeight="1">
      <c r="A118" s="7" t="s">
        <v>131</v>
      </c>
      <c r="B118" s="8" t="s">
        <v>83</v>
      </c>
      <c r="C118" s="8" t="s">
        <v>14</v>
      </c>
      <c r="D118" s="8"/>
      <c r="E118" s="24"/>
      <c r="F118" s="25">
        <f>F119</f>
        <v>319.2</v>
      </c>
    </row>
    <row r="119" spans="1:6" ht="15">
      <c r="A119" s="10" t="s">
        <v>132</v>
      </c>
      <c r="B119" s="11" t="s">
        <v>83</v>
      </c>
      <c r="C119" s="11" t="s">
        <v>16</v>
      </c>
      <c r="D119" s="11"/>
      <c r="E119" s="11"/>
      <c r="F119" s="12">
        <f>F120</f>
        <v>319.2</v>
      </c>
    </row>
    <row r="120" spans="1:6" ht="34.5" customHeight="1">
      <c r="A120" s="10" t="s">
        <v>133</v>
      </c>
      <c r="B120" s="11" t="s">
        <v>83</v>
      </c>
      <c r="C120" s="11" t="s">
        <v>16</v>
      </c>
      <c r="D120" s="13">
        <v>4570000</v>
      </c>
      <c r="E120" s="11"/>
      <c r="F120" s="12">
        <f>F121</f>
        <v>319.2</v>
      </c>
    </row>
    <row r="121" spans="1:6" ht="30">
      <c r="A121" s="10" t="s">
        <v>29</v>
      </c>
      <c r="B121" s="11" t="s">
        <v>83</v>
      </c>
      <c r="C121" s="11" t="s">
        <v>16</v>
      </c>
      <c r="D121" s="13">
        <v>4578500</v>
      </c>
      <c r="E121" s="13" t="s">
        <v>30</v>
      </c>
      <c r="F121" s="12">
        <v>319.2</v>
      </c>
    </row>
    <row r="122" spans="1:6" ht="16.5" thickBot="1">
      <c r="A122" s="26" t="s">
        <v>134</v>
      </c>
      <c r="B122" s="27"/>
      <c r="C122" s="27"/>
      <c r="D122" s="28"/>
      <c r="E122" s="27"/>
      <c r="F122" s="29">
        <f>F118+F113+F108+F97+F91+F73+F62+F51+F46+F16</f>
        <v>157004.786</v>
      </c>
    </row>
    <row r="123" ht="15.75" thickTop="1">
      <c r="A123" s="30"/>
    </row>
    <row r="124" spans="2:3" ht="15">
      <c r="B124" s="15"/>
      <c r="C124" s="16"/>
    </row>
    <row r="125" ht="15">
      <c r="A125" s="30"/>
    </row>
  </sheetData>
  <sheetProtection/>
  <mergeCells count="1">
    <mergeCell ref="A13:F13"/>
  </mergeCells>
  <printOptions/>
  <pageMargins left="0.75" right="0.42" top="0.25" bottom="0.22" header="0.2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Mazipova</dc:creator>
  <cp:keywords/>
  <dc:description/>
  <cp:lastModifiedBy>User</cp:lastModifiedBy>
  <cp:lastPrinted>2013-06-11T06:38:56Z</cp:lastPrinted>
  <dcterms:created xsi:type="dcterms:W3CDTF">2013-06-10T11:26:52Z</dcterms:created>
  <dcterms:modified xsi:type="dcterms:W3CDTF">2013-06-20T06:52:12Z</dcterms:modified>
  <cp:category/>
  <cp:version/>
  <cp:contentType/>
  <cp:contentStatus/>
</cp:coreProperties>
</file>