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025" activeTab="0"/>
  </bookViews>
  <sheets>
    <sheet name="пояснит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<sst xmlns="http://schemas.openxmlformats.org/spreadsheetml/2006/main" count="116" uniqueCount="106">
  <si>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Пояснительная записка</t>
  </si>
  <si>
    <t>к проекту решения городского поселения Краснозаводск</t>
  </si>
  <si>
    <t>«О внесении изменений в решение городского поселения Краснозаводск</t>
  </si>
  <si>
    <t>ВСЕГО</t>
  </si>
  <si>
    <t xml:space="preserve">ЖКХ. Жилищное хозяйство </t>
  </si>
  <si>
    <t>ЖКХ. Коммунальное хозяйство</t>
  </si>
  <si>
    <t>«О бюджете городского поселения Краснозаводск на 2015 год»</t>
  </si>
  <si>
    <t>По территории городского поселения Краснозаводск</t>
  </si>
  <si>
    <t xml:space="preserve"> -за счет    перераспределения денежных средств   изменить финансирование отдельных пунктов и добавить новые пункты в план работ, требующих бюджетного финансирования на 2015 год:</t>
  </si>
  <si>
    <t xml:space="preserve"> Доходы от сдачи в аренду имущества, составляющего казну городских поселения (за исключением земельных участков)</t>
  </si>
  <si>
    <t>Налог на доходы 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</si>
  <si>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</si>
  <si>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</si>
  <si>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</si>
  <si>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</si>
  <si>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</si>
  <si>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</si>
  <si>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</si>
  <si>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3.14.1</t>
  </si>
  <si>
    <t>Установка камер видеонаблюдения и видеорегистрации  автотранспорта</t>
  </si>
  <si>
    <t>5.1.7</t>
  </si>
  <si>
    <t xml:space="preserve">Ремонт подъездов многоквартирных домов </t>
  </si>
  <si>
    <t>Национальная безопасность и правоохранительная деятельность</t>
  </si>
  <si>
    <t>5.1.6</t>
  </si>
  <si>
    <t>Муниципальная программа "Переселение граждан из аварийного жилищного фонда в городском поселении Краснозаводск на 2015-2022 годы"</t>
  </si>
  <si>
    <t>Строителей д.1 и 11</t>
  </si>
  <si>
    <t>5.2.7</t>
  </si>
  <si>
    <t xml:space="preserve">Капитальный ремонт тепловой сети </t>
  </si>
  <si>
    <t>от д.3 по ул. 50 лет Октября (17 подъезд) до д.6 ул. 40 лет Победы</t>
  </si>
  <si>
    <t>4.12.3</t>
  </si>
  <si>
    <t>Проведение работ по межеванию участков муниципальных нужд</t>
  </si>
  <si>
    <t>КНС д.Семенково</t>
  </si>
  <si>
    <t>ул.Строителей, в районе д.20, для обслуживания автотранспорта</t>
  </si>
  <si>
    <t>5.2.9</t>
  </si>
  <si>
    <t>Разработка электронных моделей схем теплоснабжения, водоснабжения и водоотведения</t>
  </si>
  <si>
    <t>4.9.29</t>
  </si>
  <si>
    <t>Ямочный ремонт автомобильных дорог городского поселения Краснозаводск</t>
  </si>
  <si>
    <t>5.35.11</t>
  </si>
  <si>
    <t>Приобретение информационных стендов для дворовых территорий</t>
  </si>
  <si>
    <t>5.35.12</t>
  </si>
  <si>
    <t>Устройство контейнерной площадки на автомобильной дороге "Проезд 30"</t>
  </si>
  <si>
    <t>г.Краснозаводск, ул.Проезд 30</t>
  </si>
  <si>
    <t>5.1.10</t>
  </si>
  <si>
    <t>5.1.11</t>
  </si>
  <si>
    <t>ул.1 Мая д.31 над кв.24</t>
  </si>
  <si>
    <t>Резервные фонды</t>
  </si>
  <si>
    <t>Национальная экономика. Дорожное хозяйство (дорожные фонды).</t>
  </si>
  <si>
    <t>Доходы бюджетов городских поселений от возврата бюджетами бюджетной системы РФ остатков субсидий и иных межбюджетных трансфертов, имеющих целевое назначение, прошлых лет</t>
  </si>
  <si>
    <t>Благоустройство. Прочие мероприятия по благоустройству поселений.</t>
  </si>
  <si>
    <t xml:space="preserve">      1. В доходную часть бюджета     вносятся изменения на сумму  -10 400,0тыс.руб. </t>
  </si>
  <si>
    <t xml:space="preserve">      2.В расходную часть бюджета     вносятся изменения на сумму -10 400,0 тыс.руб.</t>
  </si>
  <si>
    <t>1.13.6</t>
  </si>
  <si>
    <t xml:space="preserve">Содержание и ремонт  объектов муниципального имущества  </t>
  </si>
  <si>
    <t>нежилые помещения, являющиеся собственностью поселения</t>
  </si>
  <si>
    <t>Другие общегосударственные вопросы</t>
  </si>
  <si>
    <t>4.9.8</t>
  </si>
  <si>
    <t xml:space="preserve">Ремонт автомобильной дороги </t>
  </si>
  <si>
    <t>улица Новая ( площадь у нежилого здания д.2-а)</t>
  </si>
  <si>
    <t>4.9.10</t>
  </si>
  <si>
    <t>Устройство парковочного кармана</t>
  </si>
  <si>
    <t>улица 50 лет Октября д.8</t>
  </si>
  <si>
    <t>4.9.13</t>
  </si>
  <si>
    <t xml:space="preserve">Ремонт внутриквартального проезда </t>
  </si>
  <si>
    <t>улица 40 лет Победы д.9(напротив под.1-2)</t>
  </si>
  <si>
    <t>4.9.15</t>
  </si>
  <si>
    <t>Устройство пожарного проезда</t>
  </si>
  <si>
    <t>к нежилому зданию №4 по ул. Трудовые резервы</t>
  </si>
  <si>
    <t>4.9.16</t>
  </si>
  <si>
    <t>к нежилому зданию №6 по ул. Строителей</t>
  </si>
  <si>
    <t>4.9.18</t>
  </si>
  <si>
    <t xml:space="preserve">Устройство тротуара с асфальтовым покрытием и устройство  асфальтового покрытия дорог и тротуаров  у д.д. 10а и 10б по ул. 1 Мая </t>
  </si>
  <si>
    <t>от ул. 1 Мая до улицы Строителей д.6 (школа № 7)</t>
  </si>
  <si>
    <t>4.9.22</t>
  </si>
  <si>
    <t>Ремонт внутриквартальной дороги с устройством парковочного кармана и  тротуара вдоль дома</t>
  </si>
  <si>
    <t>ул 1 Мая д.35а</t>
  </si>
  <si>
    <t>4.9.25</t>
  </si>
  <si>
    <t xml:space="preserve">Устройство асфальтового покрытия </t>
  </si>
  <si>
    <t>ул. 40 лет Победы д.11</t>
  </si>
  <si>
    <t>4.9.23</t>
  </si>
  <si>
    <t>ул.Театральная д.6</t>
  </si>
  <si>
    <t>Ремонт кровли и усиление строительных конструкций</t>
  </si>
  <si>
    <t>ул. Новая д.2а</t>
  </si>
  <si>
    <t>1.13.7</t>
  </si>
  <si>
    <t>5.2.2</t>
  </si>
  <si>
    <t xml:space="preserve">Капитальный ремонт тепловой сети по ул. Горького д.11-д.14 Д 150; длина 250м в двухтрубном исполнении  </t>
  </si>
  <si>
    <t>Капитальный ремонт Т/С по ул. Горького д.11-д.14</t>
  </si>
  <si>
    <t>5.2.3</t>
  </si>
  <si>
    <t xml:space="preserve"> ул. Театральная д.8-ул. 50лет Октября д. 2.</t>
  </si>
  <si>
    <t xml:space="preserve">Капитальный ремонт тепловой сети ул. Трудовые резервы д.8-ул. 50лет Октября д. 2. Д 150; длина 230 м в двухтрубном исполнении       </t>
  </si>
  <si>
    <t>5.35.5</t>
  </si>
  <si>
    <t>Устройство детской игровой площадки "Кремлевская стена"</t>
  </si>
  <si>
    <t>Улица1 Мая д.28</t>
  </si>
  <si>
    <t xml:space="preserve">Софинансирование мероприятий по капитальному ремонту здания муниципального бюджетного учреждения культуры"Культурно-досуговый центр "Радуга" </t>
  </si>
  <si>
    <t>5.2.6</t>
  </si>
  <si>
    <t xml:space="preserve">Перенос канализационного коллектора из под фундамента здания </t>
  </si>
  <si>
    <t xml:space="preserve">ул. Новая, д.2а
</t>
  </si>
  <si>
    <t>5.1.12</t>
  </si>
  <si>
    <t>Выкуп 59/100 доли квартиры</t>
  </si>
  <si>
    <t xml:space="preserve"> ул. Горького д.15 кв.2</t>
  </si>
  <si>
    <t>ул.Театральная д.12 кв.8, ул.Театральная д.16 кв.27, ул.Театральная д.10 кв.19;     ул.50 лет Октября д.10 кв.94; Больничный пер. д.5 кв.13;      ул.1 Мая д.41 кв.42;              ул.Новая  д.5 кв.118</t>
  </si>
  <si>
    <t>5.2.8</t>
  </si>
  <si>
    <t>Капитальный ремонт водопроводной сети</t>
  </si>
  <si>
    <t>от ВЗУ-1 до ВК-1</t>
  </si>
  <si>
    <t>Ул. 1 Мая</t>
  </si>
  <si>
    <t>Ремонт квартир участникам ВОВ в рамках подготовки к празднованию 70-летия Победы в ВОВ (за счет средств резервного фонда)</t>
  </si>
  <si>
    <t>Ремонт чердачного перекрытия  (за счет средств резервного фонда)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</si>
</sst>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0_р_."/>
    <numFmt numFmtId="189" formatCode="[$-419]mmmm\ yyyy;@"/>
  </numFmts>
  <fonts count="29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57" applyFont="1" applyFill="1" applyAlignment="1">
      <alignment vertical="top"/>
      <protection/>
    </xf>
    <xf numFmtId="0" fontId="23" fillId="0" borderId="0" xfId="57" applyFont="1" applyFill="1">
      <alignment/>
      <protection/>
    </xf>
    <xf numFmtId="0" fontId="24" fillId="0" borderId="0" xfId="57" applyFont="1" applyFill="1" applyAlignment="1">
      <alignment horizontal="center" vertical="top"/>
      <protection/>
    </xf>
    <xf numFmtId="181" fontId="23" fillId="0" borderId="0" xfId="57" applyNumberFormat="1" applyFont="1" applyFill="1">
      <alignment/>
      <protection/>
    </xf>
    <xf numFmtId="181" fontId="23" fillId="0" borderId="0" xfId="57" applyNumberFormat="1" applyFont="1" applyFill="1" applyBorder="1">
      <alignment/>
      <protection/>
    </xf>
    <xf numFmtId="0" fontId="23" fillId="0" borderId="0" xfId="57" applyFont="1" applyFill="1" applyBorder="1" applyAlignment="1">
      <alignment vertical="top"/>
      <protection/>
    </xf>
    <xf numFmtId="0" fontId="23" fillId="0" borderId="0" xfId="0" applyFont="1" applyFill="1" applyAlignment="1">
      <alignment/>
    </xf>
    <xf numFmtId="49" fontId="23" fillId="0" borderId="10" xfId="54" applyNumberFormat="1" applyFont="1" applyFill="1" applyBorder="1" applyAlignment="1">
      <alignment horizontal="righ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180" fontId="23" fillId="0" borderId="0" xfId="57" applyNumberFormat="1" applyFont="1" applyFill="1">
      <alignment/>
      <protection/>
    </xf>
    <xf numFmtId="0" fontId="27" fillId="0" borderId="0" xfId="0" applyFont="1" applyFill="1" applyAlignment="1">
      <alignment/>
    </xf>
    <xf numFmtId="0" fontId="23" fillId="0" borderId="10" xfId="57" applyFont="1" applyFill="1" applyBorder="1" applyAlignment="1">
      <alignment horizontal="center" vertical="top" wrapText="1"/>
      <protection/>
    </xf>
    <xf numFmtId="180" fontId="23" fillId="0" borderId="10" xfId="55" applyNumberFormat="1" applyFont="1" applyFill="1" applyBorder="1" applyAlignment="1">
      <alignment horizontal="right"/>
      <protection/>
    </xf>
    <xf numFmtId="0" fontId="24" fillId="0" borderId="10" xfId="57" applyFont="1" applyFill="1" applyBorder="1" applyAlignment="1">
      <alignment horizontal="left" vertical="top" wrapText="1"/>
      <protection/>
    </xf>
    <xf numFmtId="180" fontId="24" fillId="0" borderId="10" xfId="55" applyNumberFormat="1" applyFont="1" applyFill="1" applyBorder="1" applyAlignment="1">
      <alignment horizontal="right"/>
      <protection/>
    </xf>
    <xf numFmtId="181" fontId="23" fillId="0" borderId="11" xfId="54" applyNumberFormat="1" applyFont="1" applyFill="1" applyBorder="1" applyAlignment="1">
      <alignment vertical="center"/>
      <protection/>
    </xf>
    <xf numFmtId="181" fontId="23" fillId="0" borderId="10" xfId="54" applyNumberFormat="1" applyFont="1" applyFill="1" applyBorder="1" applyAlignment="1">
      <alignment vertical="center" wrapText="1"/>
      <protection/>
    </xf>
    <xf numFmtId="49" fontId="23" fillId="0" borderId="12" xfId="54" applyNumberFormat="1" applyFont="1" applyFill="1" applyBorder="1" applyAlignment="1">
      <alignment horizontal="right" vertical="center" wrapText="1"/>
      <protection/>
    </xf>
    <xf numFmtId="0" fontId="23" fillId="0" borderId="10" xfId="56" applyFont="1" applyFill="1" applyBorder="1" applyAlignment="1">
      <alignment horizontal="left" vertical="center" wrapText="1"/>
      <protection/>
    </xf>
    <xf numFmtId="0" fontId="24" fillId="0" borderId="10" xfId="57" applyFont="1" applyFill="1" applyBorder="1" applyAlignment="1">
      <alignment horizontal="center"/>
      <protection/>
    </xf>
    <xf numFmtId="181" fontId="24" fillId="0" borderId="10" xfId="57" applyNumberFormat="1" applyFont="1" applyFill="1" applyBorder="1">
      <alignment/>
      <protection/>
    </xf>
    <xf numFmtId="49" fontId="28" fillId="0" borderId="10" xfId="0" applyNumberFormat="1" applyFont="1" applyFill="1" applyBorder="1" applyAlignment="1">
      <alignment wrapText="1"/>
    </xf>
    <xf numFmtId="0" fontId="28" fillId="0" borderId="10" xfId="53" applyFont="1" applyFill="1" applyBorder="1" applyAlignment="1">
      <alignment vertical="top" wrapText="1"/>
      <protection/>
    </xf>
    <xf numFmtId="180" fontId="28" fillId="0" borderId="10" xfId="53" applyNumberFormat="1" applyFont="1" applyFill="1" applyBorder="1" applyAlignment="1">
      <alignment vertical="top" wrapText="1"/>
      <protection/>
    </xf>
    <xf numFmtId="180" fontId="28" fillId="0" borderId="10" xfId="53" applyNumberFormat="1" applyFont="1" applyFill="1" applyBorder="1" applyAlignment="1">
      <alignment horizontal="right" vertical="top" wrapText="1"/>
      <protection/>
    </xf>
    <xf numFmtId="181" fontId="23" fillId="0" borderId="0" xfId="0" applyNumberFormat="1" applyFont="1" applyFill="1" applyAlignment="1">
      <alignment/>
    </xf>
    <xf numFmtId="0" fontId="24" fillId="0" borderId="10" xfId="57" applyFont="1" applyFill="1" applyBorder="1" applyAlignment="1">
      <alignment vertical="top"/>
      <protection/>
    </xf>
    <xf numFmtId="180" fontId="24" fillId="0" borderId="10" xfId="57" applyNumberFormat="1" applyFont="1" applyFill="1" applyBorder="1">
      <alignment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10" xfId="56" applyFont="1" applyFill="1" applyBorder="1" applyAlignment="1">
      <alignment wrapText="1"/>
      <protection/>
    </xf>
    <xf numFmtId="0" fontId="23" fillId="0" borderId="13" xfId="56" applyFont="1" applyFill="1" applyBorder="1" applyAlignment="1">
      <alignment wrapText="1"/>
      <protection/>
    </xf>
    <xf numFmtId="180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54" applyFont="1" applyFill="1" applyBorder="1" applyAlignment="1">
      <alignment horizontal="justify" vertical="center" wrapText="1"/>
      <protection/>
    </xf>
    <xf numFmtId="0" fontId="23" fillId="0" borderId="13" xfId="54" applyFont="1" applyFill="1" applyBorder="1" applyAlignment="1">
      <alignment vertical="center" wrapText="1"/>
      <protection/>
    </xf>
    <xf numFmtId="180" fontId="23" fillId="0" borderId="13" xfId="54" applyNumberFormat="1" applyFont="1" applyFill="1" applyBorder="1" applyAlignment="1">
      <alignment vertical="center" wrapText="1"/>
      <protection/>
    </xf>
    <xf numFmtId="0" fontId="23" fillId="0" borderId="10" xfId="56" applyFont="1" applyFill="1" applyBorder="1" applyAlignment="1">
      <alignment horizontal="justify" wrapText="1"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180" fontId="23" fillId="0" borderId="10" xfId="54" applyNumberFormat="1" applyFont="1" applyFill="1" applyBorder="1" applyAlignment="1">
      <alignment horizontal="right" vertical="center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14" xfId="57" applyFont="1" applyFill="1" applyBorder="1" applyAlignment="1">
      <alignment horizontal="left" vertical="top" wrapText="1"/>
      <protection/>
    </xf>
    <xf numFmtId="49" fontId="25" fillId="0" borderId="12" xfId="54" applyNumberFormat="1" applyFont="1" applyFill="1" applyBorder="1" applyAlignment="1">
      <alignment horizontal="left" vertical="center" wrapText="1"/>
      <protection/>
    </xf>
    <xf numFmtId="49" fontId="25" fillId="0" borderId="15" xfId="54" applyNumberFormat="1" applyFont="1" applyFill="1" applyBorder="1" applyAlignment="1">
      <alignment horizontal="left" vertical="center" wrapText="1"/>
      <protection/>
    </xf>
    <xf numFmtId="49" fontId="25" fillId="0" borderId="11" xfId="54" applyNumberFormat="1" applyFont="1" applyFill="1" applyBorder="1" applyAlignment="1">
      <alignment horizontal="left" vertical="center" wrapText="1"/>
      <protection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55" applyFont="1" applyFill="1" applyBorder="1" applyAlignment="1">
      <alignment horizontal="left" vertical="top" wrapText="1"/>
      <protection/>
    </xf>
    <xf numFmtId="0" fontId="23" fillId="0" borderId="11" xfId="55" applyFont="1" applyFill="1" applyBorder="1" applyAlignment="1">
      <alignment horizontal="left" vertical="top" wrapText="1"/>
      <protection/>
    </xf>
    <xf numFmtId="0" fontId="26" fillId="0" borderId="12" xfId="55" applyFont="1" applyFill="1" applyBorder="1" applyAlignment="1">
      <alignment horizontal="left" vertical="top" wrapText="1"/>
      <protection/>
    </xf>
    <xf numFmtId="0" fontId="26" fillId="0" borderId="11" xfId="55" applyFont="1" applyFill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енения март 2013" xfId="53"/>
    <cellStyle name="Обычный_План финансирования-2014г" xfId="54"/>
    <cellStyle name="Обычный_Прилож. 1  доходы 2012" xfId="55"/>
    <cellStyle name="Обычный_Приложение 9 - план финансирования 2015" xfId="56"/>
    <cellStyle name="Обычный_приложения с комментмарт 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B31" sqref="B31"/>
    </sheetView>
  </sheetViews>
  <sheetFormatPr defaultColWidth="9.140625" defaultRowHeight="12"/>
  <cols>
    <col min="1" max="1" width="12.28125" style="2" customWidth="1"/>
    <col min="2" max="2" width="64.140625" style="1" customWidth="1"/>
    <col min="3" max="3" width="34.7109375" style="2" customWidth="1"/>
    <col min="4" max="4" width="12.140625" style="2" customWidth="1"/>
    <col min="5" max="5" width="13.28125" style="2" customWidth="1"/>
    <col min="6" max="6" width="10.7109375" style="2" bestFit="1" customWidth="1"/>
    <col min="7" max="16384" width="9.140625" style="2" customWidth="1"/>
  </cols>
  <sheetData>
    <row r="1" ht="15.75">
      <c r="B1" s="3" t="s">
        <v>0</v>
      </c>
    </row>
    <row r="2" ht="15.75">
      <c r="B2" s="3" t="s">
        <v>1</v>
      </c>
    </row>
    <row r="3" ht="15.75">
      <c r="B3" s="3" t="s">
        <v>2</v>
      </c>
    </row>
    <row r="4" ht="15.75">
      <c r="B4" s="3" t="s">
        <v>6</v>
      </c>
    </row>
    <row r="5" spans="1:3" ht="15.75">
      <c r="A5" s="40" t="s">
        <v>49</v>
      </c>
      <c r="B5" s="40"/>
      <c r="C5" s="40"/>
    </row>
    <row r="6" spans="1:4" ht="45" customHeight="1">
      <c r="A6" s="12">
        <v>1</v>
      </c>
      <c r="B6" s="45" t="s">
        <v>10</v>
      </c>
      <c r="C6" s="46"/>
      <c r="D6" s="13">
        <f>90269.8-96271.4</f>
        <v>-6001.599999999991</v>
      </c>
    </row>
    <row r="7" spans="1:4" ht="45" customHeight="1">
      <c r="A7" s="12">
        <v>2</v>
      </c>
      <c r="B7" s="47" t="s">
        <v>11</v>
      </c>
      <c r="C7" s="48"/>
      <c r="D7" s="32">
        <v>-108</v>
      </c>
    </row>
    <row r="8" spans="1:4" ht="45" customHeight="1">
      <c r="A8" s="12">
        <v>3</v>
      </c>
      <c r="B8" s="47" t="s">
        <v>12</v>
      </c>
      <c r="C8" s="48"/>
      <c r="D8" s="32">
        <v>-3</v>
      </c>
    </row>
    <row r="9" spans="1:4" ht="45" customHeight="1">
      <c r="A9" s="12">
        <v>4</v>
      </c>
      <c r="B9" s="47" t="s">
        <v>13</v>
      </c>
      <c r="C9" s="48"/>
      <c r="D9" s="32">
        <v>-188</v>
      </c>
    </row>
    <row r="10" spans="1:4" ht="45" customHeight="1">
      <c r="A10" s="12">
        <v>5</v>
      </c>
      <c r="B10" s="47" t="s">
        <v>14</v>
      </c>
      <c r="C10" s="48"/>
      <c r="D10" s="32">
        <v>-9</v>
      </c>
    </row>
    <row r="11" spans="1:4" ht="45" customHeight="1">
      <c r="A11" s="12">
        <v>6</v>
      </c>
      <c r="B11" s="47" t="s">
        <v>15</v>
      </c>
      <c r="C11" s="48"/>
      <c r="D11" s="13">
        <v>-79</v>
      </c>
    </row>
    <row r="12" spans="1:4" ht="45" customHeight="1">
      <c r="A12" s="12">
        <v>7</v>
      </c>
      <c r="B12" s="45" t="s">
        <v>16</v>
      </c>
      <c r="C12" s="46"/>
      <c r="D12" s="33">
        <f>23679-26310.2</f>
        <v>-2631.2000000000007</v>
      </c>
    </row>
    <row r="13" spans="1:4" ht="45" customHeight="1">
      <c r="A13" s="12">
        <v>8</v>
      </c>
      <c r="B13" s="47" t="s">
        <v>9</v>
      </c>
      <c r="C13" s="48"/>
      <c r="D13" s="33">
        <f>9585-10838.2</f>
        <v>-1253.2000000000007</v>
      </c>
    </row>
    <row r="14" spans="1:4" ht="45" customHeight="1">
      <c r="A14" s="12">
        <v>9</v>
      </c>
      <c r="B14" s="45" t="s">
        <v>17</v>
      </c>
      <c r="C14" s="46"/>
      <c r="D14" s="13">
        <f>235-262</f>
        <v>-27</v>
      </c>
    </row>
    <row r="15" spans="1:4" ht="45" customHeight="1">
      <c r="A15" s="12">
        <v>10</v>
      </c>
      <c r="B15" s="47" t="s">
        <v>47</v>
      </c>
      <c r="C15" s="48"/>
      <c r="D15" s="13">
        <v>-100</v>
      </c>
    </row>
    <row r="16" spans="1:5" ht="15.75">
      <c r="A16" s="14"/>
      <c r="B16" s="49" t="s">
        <v>3</v>
      </c>
      <c r="C16" s="50"/>
      <c r="D16" s="15">
        <f>SUM(D6:D15)</f>
        <v>-10399.999999999993</v>
      </c>
      <c r="E16" s="10"/>
    </row>
    <row r="17" spans="1:5" ht="15.75">
      <c r="A17" s="41" t="s">
        <v>50</v>
      </c>
      <c r="B17" s="41"/>
      <c r="C17" s="41"/>
      <c r="D17" s="7"/>
      <c r="E17" s="7"/>
    </row>
    <row r="18" spans="1:5" ht="33.75" customHeight="1">
      <c r="A18" s="42" t="s">
        <v>8</v>
      </c>
      <c r="B18" s="43"/>
      <c r="C18" s="43"/>
      <c r="D18" s="44"/>
      <c r="E18" s="7"/>
    </row>
    <row r="19" spans="1:5" ht="43.5" customHeight="1">
      <c r="A19" s="8" t="s">
        <v>51</v>
      </c>
      <c r="B19" s="34" t="s">
        <v>52</v>
      </c>
      <c r="C19" s="9" t="s">
        <v>53</v>
      </c>
      <c r="D19" s="16">
        <f>1350+94.3</f>
        <v>1444.3</v>
      </c>
      <c r="E19" s="7"/>
    </row>
    <row r="20" spans="1:5" ht="43.5" customHeight="1">
      <c r="A20" s="18" t="s">
        <v>82</v>
      </c>
      <c r="B20" s="9" t="s">
        <v>80</v>
      </c>
      <c r="C20" s="9" t="s">
        <v>81</v>
      </c>
      <c r="D20" s="16">
        <v>1332.9</v>
      </c>
      <c r="E20" s="7"/>
    </row>
    <row r="21" spans="1:5" ht="30">
      <c r="A21" s="18" t="s">
        <v>18</v>
      </c>
      <c r="B21" s="29" t="s">
        <v>19</v>
      </c>
      <c r="C21" s="9" t="s">
        <v>7</v>
      </c>
      <c r="D21" s="16">
        <v>-3000</v>
      </c>
      <c r="E21" s="7"/>
    </row>
    <row r="22" spans="1:5" ht="30">
      <c r="A22" s="8" t="s">
        <v>55</v>
      </c>
      <c r="B22" s="9" t="s">
        <v>56</v>
      </c>
      <c r="C22" s="9" t="s">
        <v>57</v>
      </c>
      <c r="D22" s="17">
        <v>-5</v>
      </c>
      <c r="E22" s="7"/>
    </row>
    <row r="23" spans="1:5" ht="15">
      <c r="A23" s="8" t="s">
        <v>58</v>
      </c>
      <c r="B23" s="9" t="s">
        <v>59</v>
      </c>
      <c r="C23" s="9" t="s">
        <v>60</v>
      </c>
      <c r="D23" s="16">
        <v>253.1</v>
      </c>
      <c r="E23" s="7"/>
    </row>
    <row r="24" spans="1:5" ht="30">
      <c r="A24" s="8" t="s">
        <v>61</v>
      </c>
      <c r="B24" s="9" t="s">
        <v>62</v>
      </c>
      <c r="C24" s="9" t="s">
        <v>63</v>
      </c>
      <c r="D24" s="16">
        <v>-10</v>
      </c>
      <c r="E24" s="7"/>
    </row>
    <row r="25" spans="1:5" ht="30">
      <c r="A25" s="8" t="s">
        <v>64</v>
      </c>
      <c r="B25" s="9" t="s">
        <v>65</v>
      </c>
      <c r="C25" s="9" t="s">
        <v>66</v>
      </c>
      <c r="D25" s="16">
        <v>254</v>
      </c>
      <c r="E25" s="7"/>
    </row>
    <row r="26" spans="1:5" ht="30">
      <c r="A26" s="8" t="s">
        <v>67</v>
      </c>
      <c r="B26" s="9" t="s">
        <v>65</v>
      </c>
      <c r="C26" s="9" t="s">
        <v>68</v>
      </c>
      <c r="D26" s="16">
        <v>-272</v>
      </c>
      <c r="E26" s="7"/>
    </row>
    <row r="27" spans="1:5" ht="45">
      <c r="A27" s="8" t="s">
        <v>69</v>
      </c>
      <c r="B27" s="9" t="s">
        <v>70</v>
      </c>
      <c r="C27" s="9" t="s">
        <v>71</v>
      </c>
      <c r="D27" s="16">
        <f>-761.1</f>
        <v>-761.1</v>
      </c>
      <c r="E27" s="7"/>
    </row>
    <row r="28" spans="1:5" ht="30">
      <c r="A28" s="8" t="s">
        <v>72</v>
      </c>
      <c r="B28" s="9" t="s">
        <v>73</v>
      </c>
      <c r="C28" s="9" t="s">
        <v>74</v>
      </c>
      <c r="D28" s="16">
        <v>200</v>
      </c>
      <c r="E28" s="7"/>
    </row>
    <row r="29" spans="1:5" ht="15">
      <c r="A29" s="8" t="s">
        <v>78</v>
      </c>
      <c r="B29" s="9" t="s">
        <v>59</v>
      </c>
      <c r="C29" s="9" t="s">
        <v>79</v>
      </c>
      <c r="D29" s="16">
        <v>316</v>
      </c>
      <c r="E29" s="7"/>
    </row>
    <row r="30" spans="1:5" ht="15">
      <c r="A30" s="8" t="s">
        <v>75</v>
      </c>
      <c r="B30" s="9" t="s">
        <v>76</v>
      </c>
      <c r="C30" s="9" t="s">
        <v>77</v>
      </c>
      <c r="D30" s="16">
        <v>1058</v>
      </c>
      <c r="E30" s="7"/>
    </row>
    <row r="31" spans="1:5" ht="30">
      <c r="A31" s="18" t="s">
        <v>35</v>
      </c>
      <c r="B31" s="29" t="s">
        <v>36</v>
      </c>
      <c r="C31" s="9" t="s">
        <v>7</v>
      </c>
      <c r="D31" s="16">
        <v>500</v>
      </c>
      <c r="E31" s="7"/>
    </row>
    <row r="32" spans="1:5" ht="30">
      <c r="A32" s="18" t="s">
        <v>29</v>
      </c>
      <c r="B32" s="29" t="s">
        <v>30</v>
      </c>
      <c r="C32" s="9" t="s">
        <v>31</v>
      </c>
      <c r="D32" s="16">
        <v>-150</v>
      </c>
      <c r="E32" s="7"/>
    </row>
    <row r="33" spans="1:5" ht="45">
      <c r="A33" s="18" t="s">
        <v>29</v>
      </c>
      <c r="B33" s="29" t="s">
        <v>30</v>
      </c>
      <c r="C33" s="9" t="s">
        <v>32</v>
      </c>
      <c r="D33" s="16">
        <v>150</v>
      </c>
      <c r="E33" s="7"/>
    </row>
    <row r="34" spans="1:5" ht="45">
      <c r="A34" s="18" t="s">
        <v>23</v>
      </c>
      <c r="B34" s="29" t="s">
        <v>24</v>
      </c>
      <c r="C34" s="9" t="s">
        <v>25</v>
      </c>
      <c r="D34" s="16">
        <f>-12550-1350-500</f>
        <v>-14400</v>
      </c>
      <c r="E34" s="7"/>
    </row>
    <row r="35" spans="1:5" ht="45" customHeight="1">
      <c r="A35" s="18" t="s">
        <v>20</v>
      </c>
      <c r="B35" s="19" t="s">
        <v>21</v>
      </c>
      <c r="C35" s="9" t="s">
        <v>7</v>
      </c>
      <c r="D35" s="17">
        <v>-1500</v>
      </c>
      <c r="E35" s="7"/>
    </row>
    <row r="36" spans="1:5" ht="106.5" customHeight="1">
      <c r="A36" s="18" t="s">
        <v>42</v>
      </c>
      <c r="B36" s="19" t="s">
        <v>104</v>
      </c>
      <c r="C36" s="9" t="s">
        <v>99</v>
      </c>
      <c r="D36" s="17">
        <f>397.9-94.3</f>
        <v>303.59999999999997</v>
      </c>
      <c r="E36" s="7"/>
    </row>
    <row r="37" spans="1:5" ht="30">
      <c r="A37" s="18" t="s">
        <v>43</v>
      </c>
      <c r="B37" s="19" t="s">
        <v>105</v>
      </c>
      <c r="C37" s="9" t="s">
        <v>44</v>
      </c>
      <c r="D37" s="17">
        <v>52.4</v>
      </c>
      <c r="E37" s="7"/>
    </row>
    <row r="38" spans="1:5" ht="24.75" customHeight="1">
      <c r="A38" s="18" t="s">
        <v>96</v>
      </c>
      <c r="B38" s="19" t="s">
        <v>97</v>
      </c>
      <c r="C38" s="38" t="s">
        <v>98</v>
      </c>
      <c r="D38" s="39">
        <v>300</v>
      </c>
      <c r="E38" s="7"/>
    </row>
    <row r="39" spans="1:5" ht="30">
      <c r="A39" s="8" t="s">
        <v>83</v>
      </c>
      <c r="B39" s="30" t="s">
        <v>84</v>
      </c>
      <c r="C39" s="9" t="s">
        <v>85</v>
      </c>
      <c r="D39" s="17">
        <f>1000-50</f>
        <v>950</v>
      </c>
      <c r="E39" s="7"/>
    </row>
    <row r="40" spans="1:5" ht="45">
      <c r="A40" s="8" t="s">
        <v>86</v>
      </c>
      <c r="B40" s="31" t="s">
        <v>88</v>
      </c>
      <c r="C40" s="9" t="s">
        <v>87</v>
      </c>
      <c r="D40" s="17">
        <f>1800-50</f>
        <v>1750</v>
      </c>
      <c r="E40" s="7"/>
    </row>
    <row r="41" spans="1:5" ht="45">
      <c r="A41" s="8" t="s">
        <v>93</v>
      </c>
      <c r="B41" s="37" t="s">
        <v>94</v>
      </c>
      <c r="C41" s="9" t="s">
        <v>95</v>
      </c>
      <c r="D41" s="17">
        <v>79.7</v>
      </c>
      <c r="E41" s="7"/>
    </row>
    <row r="42" spans="1:5" ht="45">
      <c r="A42" s="8" t="s">
        <v>26</v>
      </c>
      <c r="B42" s="37" t="s">
        <v>27</v>
      </c>
      <c r="C42" s="9" t="s">
        <v>28</v>
      </c>
      <c r="D42" s="17">
        <f>5000-85.6</f>
        <v>4914.4</v>
      </c>
      <c r="E42" s="26"/>
    </row>
    <row r="43" spans="1:5" ht="15">
      <c r="A43" s="8" t="s">
        <v>100</v>
      </c>
      <c r="B43" s="37" t="s">
        <v>101</v>
      </c>
      <c r="C43" s="9" t="s">
        <v>103</v>
      </c>
      <c r="D43" s="17">
        <v>-1500</v>
      </c>
      <c r="E43" s="26"/>
    </row>
    <row r="44" spans="1:5" ht="15">
      <c r="A44" s="8" t="s">
        <v>100</v>
      </c>
      <c r="B44" s="37" t="s">
        <v>101</v>
      </c>
      <c r="C44" s="9" t="s">
        <v>102</v>
      </c>
      <c r="D44" s="17">
        <v>1500</v>
      </c>
      <c r="E44" s="26"/>
    </row>
    <row r="45" spans="1:5" ht="30">
      <c r="A45" s="8" t="s">
        <v>33</v>
      </c>
      <c r="B45" s="31" t="s">
        <v>34</v>
      </c>
      <c r="C45" s="9"/>
      <c r="D45" s="17">
        <v>1000</v>
      </c>
      <c r="E45" s="26"/>
    </row>
    <row r="46" spans="1:5" ht="30">
      <c r="A46" s="8" t="s">
        <v>89</v>
      </c>
      <c r="B46" s="35" t="s">
        <v>90</v>
      </c>
      <c r="C46" s="9" t="s">
        <v>91</v>
      </c>
      <c r="D46" s="36">
        <v>-2500</v>
      </c>
      <c r="E46" s="26"/>
    </row>
    <row r="47" spans="1:5" ht="30">
      <c r="A47" s="8" t="s">
        <v>37</v>
      </c>
      <c r="B47" s="31" t="s">
        <v>38</v>
      </c>
      <c r="C47" s="9" t="s">
        <v>7</v>
      </c>
      <c r="D47" s="17">
        <v>300</v>
      </c>
      <c r="E47" s="26"/>
    </row>
    <row r="48" spans="1:4" ht="30">
      <c r="A48" s="8" t="s">
        <v>39</v>
      </c>
      <c r="B48" s="30" t="s">
        <v>40</v>
      </c>
      <c r="C48" s="9" t="s">
        <v>41</v>
      </c>
      <c r="D48" s="17">
        <v>850</v>
      </c>
    </row>
    <row r="49" spans="2:5" ht="15">
      <c r="B49" s="6"/>
      <c r="C49" s="5"/>
      <c r="D49" s="4">
        <f>SUM(D19:D48)</f>
        <v>-6589.699999999999</v>
      </c>
      <c r="E49" s="4"/>
    </row>
    <row r="50" spans="1:5" ht="15.75">
      <c r="A50" s="20">
        <v>1</v>
      </c>
      <c r="B50" s="22" t="s">
        <v>45</v>
      </c>
      <c r="C50" s="25">
        <v>-450.3</v>
      </c>
      <c r="D50" s="4"/>
      <c r="E50" s="4"/>
    </row>
    <row r="51" spans="1:5" ht="15.75">
      <c r="A51" s="20">
        <v>2</v>
      </c>
      <c r="B51" s="22" t="s">
        <v>54</v>
      </c>
      <c r="C51" s="25">
        <f>D19+D20</f>
        <v>2777.2</v>
      </c>
      <c r="D51" s="4"/>
      <c r="E51" s="4"/>
    </row>
    <row r="52" spans="1:5" ht="30.75">
      <c r="A52" s="20">
        <v>3</v>
      </c>
      <c r="B52" s="22" t="s">
        <v>22</v>
      </c>
      <c r="C52" s="25">
        <f>D21</f>
        <v>-3000</v>
      </c>
      <c r="D52" s="4"/>
      <c r="E52" s="4"/>
    </row>
    <row r="53" spans="1:5" ht="30.75">
      <c r="A53" s="20">
        <v>4</v>
      </c>
      <c r="B53" s="22" t="s">
        <v>46</v>
      </c>
      <c r="C53" s="25">
        <f>D23+D25+D26+D27+D28+D29+D30+D31+D22+D24</f>
        <v>1533</v>
      </c>
      <c r="D53" s="4"/>
      <c r="E53" s="4"/>
    </row>
    <row r="54" spans="1:5" ht="15.75">
      <c r="A54" s="20">
        <v>5</v>
      </c>
      <c r="B54" s="23" t="s">
        <v>4</v>
      </c>
      <c r="C54" s="24">
        <f>D34+D35+D36+D37+D38</f>
        <v>-15244</v>
      </c>
      <c r="D54" s="4"/>
      <c r="E54" s="4"/>
    </row>
    <row r="55" spans="1:5" ht="15.75">
      <c r="A55" s="20">
        <v>6</v>
      </c>
      <c r="B55" s="23" t="s">
        <v>5</v>
      </c>
      <c r="C55" s="21">
        <f>D39+D40+D42+D45+D41</f>
        <v>8694.1</v>
      </c>
      <c r="D55" s="4"/>
      <c r="E55" s="4"/>
    </row>
    <row r="56" spans="1:5" ht="30">
      <c r="A56" s="20">
        <v>7</v>
      </c>
      <c r="B56" s="23" t="s">
        <v>48</v>
      </c>
      <c r="C56" s="21">
        <f>D46+D47+D48</f>
        <v>-1350</v>
      </c>
      <c r="D56" s="4"/>
      <c r="E56" s="4"/>
    </row>
    <row r="57" spans="1:5" ht="60">
      <c r="A57" s="20">
        <v>8</v>
      </c>
      <c r="B57" s="23" t="s">
        <v>92</v>
      </c>
      <c r="C57" s="21">
        <v>-3360</v>
      </c>
      <c r="D57" s="4"/>
      <c r="E57" s="4"/>
    </row>
    <row r="58" spans="1:4" ht="15.75">
      <c r="A58" s="20"/>
      <c r="B58" s="27" t="s">
        <v>3</v>
      </c>
      <c r="C58" s="28">
        <f>SUM(C50:C57)</f>
        <v>-10400</v>
      </c>
      <c r="D58" s="4"/>
    </row>
    <row r="59" ht="15.75">
      <c r="A59" s="11"/>
    </row>
    <row r="60" ht="15">
      <c r="C60" s="10"/>
    </row>
  </sheetData>
  <sheetProtection/>
  <mergeCells count="14">
    <mergeCell ref="B13:C13"/>
    <mergeCell ref="B14:C14"/>
    <mergeCell ref="B15:C15"/>
    <mergeCell ref="B16:C16"/>
    <mergeCell ref="A5:C5"/>
    <mergeCell ref="A17:C17"/>
    <mergeCell ref="A18:D18"/>
    <mergeCell ref="B6:C6"/>
    <mergeCell ref="B7:C7"/>
    <mergeCell ref="B8:C8"/>
    <mergeCell ref="B9:C9"/>
    <mergeCell ref="B10:C10"/>
    <mergeCell ref="B11:C11"/>
    <mergeCell ref="B12:C12"/>
  </mergeCells>
  <printOptions/>
  <pageMargins left="0.75" right="0.55" top="0.24" bottom="0.19" header="0.22" footer="0.16"/>
  <pageSetup fitToHeight="2" fitToWidth="1" horizontalDpi="600" verticalDpi="600" orientation="portrait" paperSize="9" scale="80" r:id="rId1"/>
  <headerFooter alignWithMargins="0">
    <oddHeader>&amp;R&amp;P стр. из &amp;N</oddHeader>
    <oddFooter>&amp;L________________________________(А.Т.Сошников)                   ________________________________(Р.Ф.Мазипова)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Mazipova</dc:creator>
  <cp:keywords/>
  <dc:description/>
  <cp:lastModifiedBy>Елена</cp:lastModifiedBy>
  <cp:lastPrinted>2015-04-15T09:01:30Z</cp:lastPrinted>
  <dcterms:created xsi:type="dcterms:W3CDTF">2014-06-16T10:28:49Z</dcterms:created>
  <dcterms:modified xsi:type="dcterms:W3CDTF">2015-04-16T08:18:35Z</dcterms:modified>
  <cp:category/>
  <cp:version/>
  <cp:contentType/>
  <cp:contentStatus/>
</cp:coreProperties>
</file>